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310"/>
  </bookViews>
  <sheets>
    <sheet name="Bila D" sheetId="1" r:id="rId1"/>
    <sheet name="Bila E" sheetId="2" r:id="rId2"/>
  </sheets>
  <externalReferences>
    <externalReference r:id="rId3"/>
  </externalReferences>
  <definedNames>
    <definedName name="_xlnm.Print_Area" localSheetId="0">'Bila D'!$A$1:$Q$76</definedName>
    <definedName name="Z_0814364A_BF0C_401E_9DEB_9CEC23E9B6DF_.wvu.Cols" localSheetId="0" hidden="1">'Bila D'!$N:$O</definedName>
    <definedName name="Z_0814364A_BF0C_401E_9DEB_9CEC23E9B6DF_.wvu.Cols" localSheetId="1" hidden="1">'Bila E'!$N:$O</definedName>
    <definedName name="Z_0814364A_BF0C_401E_9DEB_9CEC23E9B6DF_.wvu.Rows" localSheetId="0" hidden="1">'Bila D'!#REF!,'Bila D'!#REF!,'Bila D'!#REF!,'Bila D'!#REF!,'Bila D'!#REF!</definedName>
    <definedName name="Z_0814364A_BF0C_401E_9DEB_9CEC23E9B6DF_.wvu.Rows" localSheetId="1" hidden="1">'Bila E'!#REF!,'Bila E'!#REF!,'Bila E'!#REF!,'Bila E'!#REF!,'Bila E'!#REF!</definedName>
    <definedName name="Z_A7F812C1_3FEF_405B_AD8C_14066A7862AF_.wvu.Rows" localSheetId="0" hidden="1">'Bila D'!#REF!,'Bila D'!#REF!,'Bila D'!#REF!,'Bila D'!#REF!,'Bila D'!#REF!</definedName>
    <definedName name="Z_A7F812C1_3FEF_405B_AD8C_14066A7862AF_.wvu.Rows" localSheetId="1" hidden="1">'Bila E'!#REF!,'Bila E'!#REF!,'Bila E'!#REF!,'Bila E'!#REF!,'Bila E'!#REF!</definedName>
  </definedNames>
  <calcPr calcId="145621"/>
</workbook>
</file>

<file path=xl/calcChain.xml><?xml version="1.0" encoding="utf-8"?>
<calcChain xmlns="http://schemas.openxmlformats.org/spreadsheetml/2006/main">
  <c r="I10" i="2" l="1"/>
  <c r="K10" i="2"/>
  <c r="M10" i="2"/>
  <c r="I11" i="2"/>
  <c r="K11" i="2"/>
  <c r="M11" i="2"/>
  <c r="I12" i="2"/>
  <c r="K12" i="2"/>
  <c r="M12" i="2"/>
  <c r="I13" i="2"/>
  <c r="K13" i="2"/>
  <c r="M13" i="2"/>
  <c r="I14" i="2"/>
  <c r="K14" i="2"/>
  <c r="M14" i="2"/>
  <c r="I15" i="2"/>
  <c r="K15" i="2"/>
  <c r="M15" i="2"/>
  <c r="I16" i="2"/>
  <c r="K16" i="2"/>
  <c r="M16" i="2"/>
  <c r="I17" i="2"/>
  <c r="K17" i="2"/>
  <c r="M17" i="2"/>
  <c r="I18" i="2"/>
  <c r="I19" i="2"/>
  <c r="K19" i="2"/>
  <c r="M19" i="2"/>
  <c r="I20" i="2"/>
  <c r="I21" i="2"/>
  <c r="K21" i="2"/>
  <c r="M21" i="2"/>
  <c r="I22" i="2"/>
  <c r="K22" i="2"/>
  <c r="M22" i="2"/>
  <c r="I23" i="2"/>
  <c r="K23" i="2"/>
  <c r="M23" i="2"/>
  <c r="I24" i="2"/>
  <c r="K24" i="2"/>
  <c r="M24" i="2"/>
  <c r="I25" i="2"/>
  <c r="K25" i="2"/>
  <c r="M25" i="2"/>
  <c r="I26" i="2"/>
  <c r="K26" i="2"/>
  <c r="M26" i="2"/>
  <c r="I27" i="2"/>
  <c r="K27" i="2"/>
  <c r="M27" i="2"/>
  <c r="I28" i="2"/>
  <c r="K28" i="2"/>
  <c r="M28" i="2"/>
  <c r="I29" i="2"/>
  <c r="K29" i="2"/>
  <c r="M29" i="2"/>
  <c r="I30" i="2"/>
  <c r="K30" i="2"/>
  <c r="M30" i="2"/>
  <c r="I31" i="2"/>
  <c r="I32" i="2"/>
  <c r="K32" i="2"/>
  <c r="M32" i="2"/>
  <c r="I33" i="2"/>
  <c r="I34" i="2"/>
  <c r="K34" i="2"/>
  <c r="M34" i="2"/>
  <c r="I35" i="2"/>
  <c r="I36" i="2"/>
  <c r="I37" i="2"/>
  <c r="K37" i="2"/>
  <c r="M37" i="2"/>
  <c r="I38" i="2"/>
  <c r="K38" i="2"/>
  <c r="M38" i="2"/>
  <c r="I39" i="2"/>
  <c r="K39" i="2"/>
  <c r="M39" i="2"/>
  <c r="I40" i="2"/>
  <c r="K40" i="2"/>
  <c r="M40" i="2"/>
  <c r="I41" i="2"/>
  <c r="K41" i="2"/>
  <c r="M41" i="2"/>
  <c r="I42" i="2"/>
  <c r="I43" i="2"/>
  <c r="K43" i="2"/>
  <c r="M43" i="2"/>
  <c r="I44" i="2"/>
  <c r="K44" i="2"/>
  <c r="M44" i="2"/>
  <c r="I45" i="2"/>
  <c r="K45" i="2"/>
  <c r="M45" i="2"/>
  <c r="I46" i="2"/>
  <c r="K46" i="2"/>
  <c r="M46" i="2"/>
  <c r="I47" i="2"/>
  <c r="I48" i="2"/>
  <c r="K48" i="2"/>
  <c r="M48" i="2"/>
  <c r="I49" i="2"/>
  <c r="K49" i="2"/>
  <c r="M49" i="2"/>
  <c r="I50" i="2"/>
  <c r="K50" i="2"/>
  <c r="M50" i="2"/>
  <c r="I51" i="2"/>
  <c r="K51" i="2"/>
  <c r="M51" i="2"/>
  <c r="I52" i="2"/>
  <c r="K52" i="2"/>
  <c r="M52" i="2"/>
  <c r="I53" i="2"/>
  <c r="K53" i="2"/>
  <c r="M53" i="2"/>
  <c r="I54" i="2"/>
  <c r="K54" i="2"/>
  <c r="M54" i="2"/>
  <c r="I55" i="2"/>
  <c r="I56" i="2"/>
  <c r="K56" i="2"/>
  <c r="M56" i="2"/>
  <c r="I57" i="2"/>
  <c r="I58" i="2"/>
  <c r="K58" i="2"/>
  <c r="M58" i="2"/>
  <c r="I59" i="2"/>
  <c r="K59" i="2"/>
  <c r="M59" i="2"/>
  <c r="I60" i="2"/>
  <c r="K60" i="2"/>
  <c r="M60" i="2"/>
  <c r="I61" i="2"/>
  <c r="K61" i="2"/>
  <c r="M61" i="2"/>
  <c r="I62" i="2"/>
  <c r="K62" i="2"/>
  <c r="M62" i="2"/>
  <c r="I63" i="2"/>
  <c r="K63" i="2"/>
  <c r="M63" i="2"/>
  <c r="I64" i="2"/>
  <c r="K64" i="2"/>
  <c r="M64" i="2"/>
  <c r="I65" i="2"/>
  <c r="K65" i="2"/>
  <c r="M65" i="2"/>
  <c r="I66" i="2"/>
  <c r="K66" i="2"/>
  <c r="M66" i="2"/>
  <c r="I67" i="2"/>
  <c r="K67" i="2"/>
  <c r="M67" i="2"/>
  <c r="I68" i="2"/>
  <c r="I69" i="2"/>
  <c r="K69" i="2"/>
  <c r="M69" i="2"/>
  <c r="I70" i="2"/>
  <c r="I71" i="2"/>
  <c r="K71" i="2"/>
  <c r="M71" i="2"/>
  <c r="K69" i="1"/>
  <c r="M64" i="1"/>
  <c r="M60" i="1"/>
  <c r="M58" i="1"/>
  <c r="K56" i="1"/>
  <c r="M50" i="1"/>
  <c r="M43" i="1"/>
  <c r="M46" i="1" s="1"/>
  <c r="K43" i="1"/>
  <c r="K46" i="1" s="1"/>
  <c r="K32" i="1"/>
  <c r="M26" i="1"/>
  <c r="M32" i="1" s="1"/>
  <c r="K19" i="1"/>
  <c r="M17" i="1"/>
  <c r="K34" i="1" l="1"/>
  <c r="K71" i="1"/>
  <c r="M69" i="1"/>
  <c r="M19" i="1"/>
  <c r="M56" i="1"/>
  <c r="K72" i="1" l="1"/>
  <c r="M34" i="1"/>
  <c r="M71" i="1"/>
  <c r="M72" i="1" l="1"/>
</calcChain>
</file>

<file path=xl/sharedStrings.xml><?xml version="1.0" encoding="utf-8"?>
<sst xmlns="http://schemas.openxmlformats.org/spreadsheetml/2006/main" count="157" uniqueCount="137">
  <si>
    <t>Carl Zeiss Meditec AG</t>
  </si>
  <si>
    <t>Konzern-Bilanz (IFRS) zum 30. Juni 2013</t>
  </si>
  <si>
    <t xml:space="preserve"> </t>
  </si>
  <si>
    <t>Anhang</t>
  </si>
  <si>
    <t>30. Juni
2013</t>
  </si>
  <si>
    <t>30. September
2012</t>
  </si>
  <si>
    <t>€ Tsd.</t>
  </si>
  <si>
    <t>AKTIVA</t>
  </si>
  <si>
    <t>Geschäfts- oder Firmenwert</t>
  </si>
  <si>
    <t>(2f) (11)</t>
  </si>
  <si>
    <t>Sonstige immaterielle Vermögenswerte</t>
  </si>
  <si>
    <t>(2g) (12)</t>
  </si>
  <si>
    <t>Sachanlagen</t>
  </si>
  <si>
    <t>(2h) (13)</t>
  </si>
  <si>
    <t>At-equity Beteiligungen</t>
  </si>
  <si>
    <t>(15)</t>
  </si>
  <si>
    <t>Beteiligungen</t>
  </si>
  <si>
    <t>Latente Ertragsteuern</t>
  </si>
  <si>
    <t>(2j) (16)</t>
  </si>
  <si>
    <t>Langfristige Forderungen aus Lieferungen und Leistungen</t>
  </si>
  <si>
    <t>(19)</t>
  </si>
  <si>
    <t>Sonstige langfristige Vermögenswerte</t>
  </si>
  <si>
    <t>(17)</t>
  </si>
  <si>
    <t>Langfristige Vermögenswerte</t>
  </si>
  <si>
    <t>Vorräte</t>
  </si>
  <si>
    <t>(2k) (18)</t>
  </si>
  <si>
    <t>Forderungen aus Lieferungen und Leistungen</t>
  </si>
  <si>
    <t>Forderungen gegen nahe stehende Unternehmen</t>
  </si>
  <si>
    <t>(2u) (35)</t>
  </si>
  <si>
    <t>Forderungen aus Finanzausgleich</t>
  </si>
  <si>
    <t>Steuererstattungsansprüche</t>
  </si>
  <si>
    <t>Sonstige kurzfristige finanzielle Vermögenswerte</t>
  </si>
  <si>
    <t>(2b) (2i) (20)</t>
  </si>
  <si>
    <t>Sonstige kurzfristige nicht-finanzielle Vermögenswerte</t>
  </si>
  <si>
    <t>(2b) (21)</t>
  </si>
  <si>
    <t>Wertpapiere</t>
  </si>
  <si>
    <t>(2i)</t>
  </si>
  <si>
    <t>Liquide Mittel mit Verfügungsbeschränkung</t>
  </si>
  <si>
    <t>(12)</t>
  </si>
  <si>
    <t>Zahlungsmittel und Zahlungsmitteläquivalente</t>
  </si>
  <si>
    <t>(2m) (22)</t>
  </si>
  <si>
    <t>Kurzfristige Vermögenswerte</t>
  </si>
  <si>
    <t>Bilanzsumme</t>
  </si>
  <si>
    <t>PASSIVA</t>
  </si>
  <si>
    <t>Gezeichnetes Kapital</t>
  </si>
  <si>
    <t>(23)</t>
  </si>
  <si>
    <t>Kapitalrücklage</t>
  </si>
  <si>
    <t>Gewinnrücklagen</t>
  </si>
  <si>
    <t>Eigene Anteile</t>
  </si>
  <si>
    <t>Rücklagen aus ergebnisneutralen Eigenkapitalveränderungen</t>
  </si>
  <si>
    <t>(2n) (23)</t>
  </si>
  <si>
    <t>Eigenkapital ohne Anteile nicht-beherrschender Gesellschafter</t>
  </si>
  <si>
    <t>Ausgleichsposten für Anteile nicht-beherrschender Gesellschafter</t>
  </si>
  <si>
    <t>Eigenkapital</t>
  </si>
  <si>
    <t>Pensionsrückstellungen und ähnliche Verpflichtungen</t>
  </si>
  <si>
    <t>(2o) (24)</t>
  </si>
  <si>
    <t>Andere langfristige Rückstellungen</t>
  </si>
  <si>
    <t>(2p) (25)</t>
  </si>
  <si>
    <t>Langfristige finanzielle Verbindlichkeiten</t>
  </si>
  <si>
    <t>(26)</t>
  </si>
  <si>
    <t>Langfristige Leasingverbindlichkeiten</t>
  </si>
  <si>
    <t>(2l) (30)</t>
  </si>
  <si>
    <t>Langfristige Verbindlichkeiten aus Ertragsteuern</t>
  </si>
  <si>
    <t>Sonstige langfristige nicht-finanzielle Verbindlichkeiten</t>
  </si>
  <si>
    <t>Langfristige Schulden</t>
  </si>
  <si>
    <t>Kurzfristige Rückstellungen</t>
  </si>
  <si>
    <t>(2b) (2p) (25)</t>
  </si>
  <si>
    <t>Kurzfristige abgegrenzte Verbindlichkeiten</t>
  </si>
  <si>
    <t>(2b) (27)</t>
  </si>
  <si>
    <t>Kurzfristige finanzielle Verbindlichkeiten</t>
  </si>
  <si>
    <t>Kurzfristiger Anteil langfristiger finanzieller Verbindlichkeiten</t>
  </si>
  <si>
    <t>Kurzfristiger Anteil langfristiger Leasingverbindlichkeiten</t>
  </si>
  <si>
    <t>Verbindlichkeiten aus Lieferungen und Leistungen</t>
  </si>
  <si>
    <t>Kurzfristige Verbindlichkeiten aus Ertragsteuern</t>
  </si>
  <si>
    <t>Verbindlichkeiten gegenüber nahe stehenden Unternehmen</t>
  </si>
  <si>
    <t>Verbindlichkeiten aus Finanzausgleich</t>
  </si>
  <si>
    <t>Sonstige kurzfristige nicht-finanzielle Verbindlichkeiten</t>
  </si>
  <si>
    <t>(28)</t>
  </si>
  <si>
    <t>Kurzfristige Schulden</t>
  </si>
  <si>
    <t>Der nachfolgende Konzernanhang ist integraler Bestandteil des ungeprüften Konzernabschlusses.</t>
  </si>
  <si>
    <t>Consolidated statement of financial position (IFRS) for the year ended 30 June 2013</t>
  </si>
  <si>
    <t>Note</t>
  </si>
  <si>
    <t>30 June
2013</t>
  </si>
  <si>
    <t>30 September
2012</t>
  </si>
  <si>
    <t>€'000</t>
  </si>
  <si>
    <t>ASSETS</t>
  </si>
  <si>
    <t>Goodwill</t>
  </si>
  <si>
    <t>Other intangible assets</t>
  </si>
  <si>
    <t>Property, plant and equipment</t>
  </si>
  <si>
    <t>Investments accounted for using the equity method</t>
  </si>
  <si>
    <t>Investments</t>
  </si>
  <si>
    <t>Deferred tax assets</t>
  </si>
  <si>
    <t>Non-current trade receivables</t>
  </si>
  <si>
    <t>Other non-current assets</t>
  </si>
  <si>
    <t>Total non-current assets</t>
  </si>
  <si>
    <t>Inventories</t>
  </si>
  <si>
    <t>Trade receivables</t>
  </si>
  <si>
    <t>Accounts receivable from related parties</t>
  </si>
  <si>
    <t>Treasury receivables</t>
  </si>
  <si>
    <t>Tax refund claims</t>
  </si>
  <si>
    <t>Other current financial assets</t>
  </si>
  <si>
    <t>Other current non-financial assets</t>
  </si>
  <si>
    <t>Securities</t>
  </si>
  <si>
    <t>Restricted cash</t>
  </si>
  <si>
    <t>Cash and cash equivalents</t>
  </si>
  <si>
    <t>Total current assets</t>
  </si>
  <si>
    <t>Total assets</t>
  </si>
  <si>
    <t>LIABILITIES AND EQUITY</t>
  </si>
  <si>
    <t>Share capital</t>
  </si>
  <si>
    <t>Capital reserve</t>
  </si>
  <si>
    <t>Retained earnings</t>
  </si>
  <si>
    <t>Treasury shares</t>
  </si>
  <si>
    <t>Gains and losses recognised directly in equity</t>
  </si>
  <si>
    <t>Equity before non-controlling interest</t>
  </si>
  <si>
    <t>Non-controlling interest</t>
  </si>
  <si>
    <t>Total equity</t>
  </si>
  <si>
    <t>Provisions for pensions and similar commitments</t>
  </si>
  <si>
    <t>Other non-current provisions</t>
  </si>
  <si>
    <t>Non-current financial liabilities</t>
  </si>
  <si>
    <t>Non-current leasing liabilities</t>
  </si>
  <si>
    <t>Long-term income tax liabilities</t>
  </si>
  <si>
    <t>Other non-current non-financial liabilities</t>
  </si>
  <si>
    <t>Deferred tax liabilities</t>
  </si>
  <si>
    <t>Total non-current liabilities</t>
  </si>
  <si>
    <t>Current provisions</t>
  </si>
  <si>
    <t>Current accrued liabilities</t>
  </si>
  <si>
    <t>Current financial liabilities</t>
  </si>
  <si>
    <t>Current portion of non-current financial liabilities</t>
  </si>
  <si>
    <t>Current portion of non-current leasing liabilities</t>
  </si>
  <si>
    <t>Trade payables</t>
  </si>
  <si>
    <t>Current income tax liabilities</t>
  </si>
  <si>
    <t>Accounts payable to related parties</t>
  </si>
  <si>
    <t>Treasury payables</t>
  </si>
  <si>
    <t>Other current non-financial liabilities</t>
  </si>
  <si>
    <t>Total current liabilities</t>
  </si>
  <si>
    <t>Total liabilities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</si>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</sst>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_);\(#,##0\);&quot;-    &quot;"/>
    <numFmt numFmtId="166" formatCode="0.0%"/>
    <numFmt numFmtId="167" formatCode="#,##0_);\(#,##0\);&quot;-     &quot;"/>
    <numFmt numFmtId="168" formatCode="#,##0.0000_);\(#,##0.0000\);&quot;-    &quot;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wrapText="1"/>
    </xf>
    <xf numFmtId="49" fontId="3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  <xf numFmtId="3" fontId="3" fillId="2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3" fontId="3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0" applyFont="1" applyFill="1" applyBorder="1"/>
    <xf numFmtId="4" fontId="6" fillId="2" borderId="0" xfId="1" applyNumberFormat="1" applyFont="1" applyFill="1" applyBorder="1"/>
    <xf numFmtId="165" fontId="6" fillId="2" borderId="0" xfId="1" applyNumberFormat="1" applyFont="1" applyFill="1" applyBorder="1"/>
    <xf numFmtId="49" fontId="6" fillId="3" borderId="0" xfId="0" applyNumberFormat="1" applyFont="1" applyFill="1" applyBorder="1" applyAlignment="1">
      <alignment horizontal="center"/>
    </xf>
    <xf numFmtId="3" fontId="6" fillId="3" borderId="0" xfId="0" quotePrefix="1" applyNumberFormat="1" applyFont="1" applyFill="1" applyBorder="1"/>
    <xf numFmtId="3" fontId="6" fillId="2" borderId="0" xfId="0" quotePrefix="1" applyNumberFormat="1" applyFont="1" applyFill="1" applyBorder="1"/>
    <xf numFmtId="0" fontId="1" fillId="2" borderId="0" xfId="0" applyFont="1" applyFill="1" applyBorder="1"/>
    <xf numFmtId="0" fontId="6" fillId="3" borderId="0" xfId="0" applyFont="1" applyFill="1" applyBorder="1"/>
    <xf numFmtId="49" fontId="6" fillId="4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/>
    </xf>
    <xf numFmtId="3" fontId="6" fillId="3" borderId="0" xfId="0" applyNumberFormat="1" applyFont="1" applyFill="1" applyBorder="1"/>
    <xf numFmtId="3" fontId="6" fillId="3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2" fillId="2" borderId="0" xfId="0" applyFont="1" applyFill="1" applyBorder="1" applyAlignment="1" applyProtection="1">
      <alignment horizontal="left"/>
    </xf>
    <xf numFmtId="3" fontId="2" fillId="3" borderId="0" xfId="0" applyNumberFormat="1" applyFont="1" applyFill="1" applyBorder="1"/>
    <xf numFmtId="3" fontId="2" fillId="2" borderId="0" xfId="0" applyNumberFormat="1" applyFont="1" applyFill="1" applyBorder="1"/>
    <xf numFmtId="3" fontId="7" fillId="3" borderId="0" xfId="0" applyNumberFormat="1" applyFont="1" applyFill="1" applyBorder="1"/>
    <xf numFmtId="3" fontId="6" fillId="2" borderId="0" xfId="0" applyNumberFormat="1" applyFont="1" applyFill="1" applyBorder="1"/>
    <xf numFmtId="3" fontId="1" fillId="2" borderId="0" xfId="0" applyNumberFormat="1" applyFont="1" applyFill="1"/>
    <xf numFmtId="0" fontId="6" fillId="2" borderId="0" xfId="0" applyFont="1" applyFill="1" applyBorder="1" applyAlignment="1" applyProtection="1">
      <alignment horizontal="left"/>
    </xf>
    <xf numFmtId="3" fontId="6" fillId="3" borderId="0" xfId="0" applyNumberFormat="1" applyFont="1" applyFill="1"/>
    <xf numFmtId="3" fontId="2" fillId="3" borderId="2" xfId="1" applyNumberFormat="1" applyFont="1" applyFill="1" applyBorder="1"/>
    <xf numFmtId="165" fontId="2" fillId="3" borderId="2" xfId="1" applyNumberFormat="1" applyFont="1" applyFill="1" applyBorder="1"/>
    <xf numFmtId="165" fontId="5" fillId="2" borderId="0" xfId="1" applyNumberFormat="1" applyFont="1" applyFill="1" applyBorder="1"/>
    <xf numFmtId="0" fontId="6" fillId="2" borderId="0" xfId="0" applyFont="1" applyFill="1"/>
    <xf numFmtId="167" fontId="8" fillId="3" borderId="0" xfId="0" applyNumberFormat="1" applyFont="1" applyFill="1"/>
    <xf numFmtId="0" fontId="1" fillId="0" borderId="0" xfId="0" applyFont="1" applyBorder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165" fontId="2" fillId="2" borderId="2" xfId="1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168" fontId="1" fillId="2" borderId="0" xfId="0" applyNumberFormat="1" applyFont="1" applyFill="1" applyBorder="1"/>
    <xf numFmtId="165" fontId="1" fillId="2" borderId="0" xfId="0" applyNumberFormat="1" applyFont="1" applyFill="1" applyBorder="1"/>
    <xf numFmtId="10" fontId="1" fillId="2" borderId="0" xfId="2" applyNumberFormat="1" applyFont="1" applyFill="1"/>
    <xf numFmtId="0" fontId="9" fillId="2" borderId="0" xfId="0" applyFont="1" applyFill="1"/>
    <xf numFmtId="3" fontId="1" fillId="2" borderId="0" xfId="2" applyNumberFormat="1" applyFont="1" applyFill="1"/>
    <xf numFmtId="9" fontId="1" fillId="2" borderId="0" xfId="2" applyFont="1" applyFill="1"/>
    <xf numFmtId="166" fontId="1" fillId="2" borderId="0" xfId="2" applyNumberFormat="1" applyFont="1" applyFill="1"/>
    <xf numFmtId="0" fontId="5" fillId="2" borderId="0" xfId="0" applyFont="1" applyFill="1" applyAlignment="1">
      <alignment horizontal="center"/>
    </xf>
    <xf numFmtId="0" fontId="10" fillId="2" borderId="0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wrapText="1"/>
    </xf>
    <xf numFmtId="3" fontId="6" fillId="2" borderId="0" xfId="0" quotePrefix="1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/>
    <xf numFmtId="167" fontId="6" fillId="2" borderId="0" xfId="0" applyNumberFormat="1" applyFont="1" applyFill="1"/>
    <xf numFmtId="167" fontId="8" fillId="2" borderId="0" xfId="0" applyNumberFormat="1" applyFont="1" applyFill="1"/>
    <xf numFmtId="3" fontId="6" fillId="0" borderId="1" xfId="0" quotePrefix="1" applyNumberFormat="1" applyFont="1" applyFill="1" applyBorder="1"/>
    <xf numFmtId="165" fontId="2" fillId="0" borderId="2" xfId="1" applyNumberFormat="1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3%2012_13/02_Quartalsabschluss%20Financials/Konzern_Bilanz_3006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 D"/>
      <sheetName val="Bila E"/>
      <sheetName val="Bilanzstruktur"/>
      <sheetName val="Bilanzanalyse"/>
    </sheetNames>
    <sheetDataSet>
      <sheetData sheetId="0">
        <row r="10">
          <cell r="I10" t="str">
            <v>(2f) (11)</v>
          </cell>
          <cell r="K10">
            <v>121476</v>
          </cell>
          <cell r="M10">
            <v>121627</v>
          </cell>
        </row>
        <row r="11">
          <cell r="I11" t="str">
            <v>(2g) (12)</v>
          </cell>
          <cell r="K11">
            <v>15388</v>
          </cell>
          <cell r="M11">
            <v>20922</v>
          </cell>
        </row>
        <row r="12">
          <cell r="I12" t="str">
            <v>(2h) (13)</v>
          </cell>
          <cell r="K12">
            <v>48346</v>
          </cell>
          <cell r="M12">
            <v>48484</v>
          </cell>
        </row>
        <row r="13">
          <cell r="I13" t="str">
            <v>(15)</v>
          </cell>
        </row>
        <row r="14">
          <cell r="I14" t="str">
            <v>(15)</v>
          </cell>
          <cell r="K14">
            <v>364</v>
          </cell>
          <cell r="M14">
            <v>364</v>
          </cell>
        </row>
        <row r="15">
          <cell r="I15" t="str">
            <v>(2j) (16)</v>
          </cell>
          <cell r="K15">
            <v>42284</v>
          </cell>
          <cell r="M15">
            <v>47198</v>
          </cell>
        </row>
        <row r="16">
          <cell r="I16" t="str">
            <v>(19)</v>
          </cell>
          <cell r="K16">
            <v>4073</v>
          </cell>
          <cell r="M16">
            <v>4393</v>
          </cell>
        </row>
        <row r="17">
          <cell r="I17" t="str">
            <v>(17)</v>
          </cell>
          <cell r="K17">
            <v>13115</v>
          </cell>
          <cell r="M17">
            <v>11056</v>
          </cell>
        </row>
        <row r="19">
          <cell r="K19">
            <v>245046</v>
          </cell>
          <cell r="M19">
            <v>254044</v>
          </cell>
        </row>
        <row r="21">
          <cell r="I21" t="str">
            <v>(2k) (18)</v>
          </cell>
          <cell r="K21">
            <v>157255</v>
          </cell>
          <cell r="M21">
            <v>143013</v>
          </cell>
        </row>
        <row r="22">
          <cell r="I22" t="str">
            <v>(19)</v>
          </cell>
          <cell r="K22">
            <v>125880</v>
          </cell>
          <cell r="M22">
            <v>136662</v>
          </cell>
        </row>
        <row r="23">
          <cell r="I23" t="str">
            <v>(2u) (35)</v>
          </cell>
          <cell r="K23">
            <v>62949</v>
          </cell>
          <cell r="M23">
            <v>42718</v>
          </cell>
        </row>
        <row r="24">
          <cell r="I24" t="str">
            <v>(2u) (35)</v>
          </cell>
          <cell r="K24">
            <v>324420</v>
          </cell>
          <cell r="M24">
            <v>241389</v>
          </cell>
        </row>
        <row r="25">
          <cell r="K25">
            <v>1302</v>
          </cell>
          <cell r="M25">
            <v>2380</v>
          </cell>
        </row>
        <row r="26">
          <cell r="I26" t="str">
            <v>(2b) (2i) (20)</v>
          </cell>
          <cell r="K26">
            <v>6475</v>
          </cell>
          <cell r="M26">
            <v>124064</v>
          </cell>
        </row>
        <row r="27">
          <cell r="I27" t="str">
            <v>(2b) (21)</v>
          </cell>
          <cell r="K27">
            <v>9650</v>
          </cell>
          <cell r="M27">
            <v>9079</v>
          </cell>
        </row>
        <row r="28">
          <cell r="I28" t="str">
            <v>(2i)</v>
          </cell>
        </row>
        <row r="29">
          <cell r="I29" t="str">
            <v>(12)</v>
          </cell>
        </row>
        <row r="30">
          <cell r="I30" t="str">
            <v>(2m) (22)</v>
          </cell>
          <cell r="K30">
            <v>4189</v>
          </cell>
          <cell r="M30">
            <v>9526</v>
          </cell>
        </row>
        <row r="32">
          <cell r="K32">
            <v>692120</v>
          </cell>
          <cell r="M32">
            <v>708831</v>
          </cell>
        </row>
        <row r="34">
          <cell r="K34">
            <v>937166</v>
          </cell>
          <cell r="M34">
            <v>962875</v>
          </cell>
        </row>
        <row r="37">
          <cell r="I37" t="str">
            <v>(23)</v>
          </cell>
          <cell r="K37">
            <v>81310</v>
          </cell>
          <cell r="M37">
            <v>81310</v>
          </cell>
        </row>
        <row r="38">
          <cell r="I38" t="str">
            <v>(23)</v>
          </cell>
          <cell r="K38">
            <v>313863</v>
          </cell>
          <cell r="M38">
            <v>313863</v>
          </cell>
        </row>
        <row r="39">
          <cell r="I39" t="str">
            <v>(23)</v>
          </cell>
          <cell r="K39">
            <v>294915</v>
          </cell>
          <cell r="M39">
            <v>261309</v>
          </cell>
        </row>
        <row r="40">
          <cell r="I40" t="str">
            <v>(12)</v>
          </cell>
        </row>
        <row r="41">
          <cell r="I41" t="str">
            <v>(2n) (23)</v>
          </cell>
          <cell r="K41">
            <v>-13938</v>
          </cell>
          <cell r="M41">
            <v>-1491</v>
          </cell>
        </row>
        <row r="43">
          <cell r="K43">
            <v>676150</v>
          </cell>
          <cell r="M43">
            <v>654991</v>
          </cell>
        </row>
        <row r="44">
          <cell r="I44" t="str">
            <v>(23)</v>
          </cell>
          <cell r="K44">
            <v>36228</v>
          </cell>
          <cell r="M44">
            <v>40806</v>
          </cell>
        </row>
        <row r="46">
          <cell r="K46">
            <v>712378</v>
          </cell>
          <cell r="M46">
            <v>695797</v>
          </cell>
        </row>
        <row r="48">
          <cell r="I48" t="str">
            <v>(2o) (24)</v>
          </cell>
          <cell r="K48">
            <v>14681</v>
          </cell>
          <cell r="M48">
            <v>12973</v>
          </cell>
        </row>
        <row r="49">
          <cell r="I49" t="str">
            <v>(2p) (25)</v>
          </cell>
          <cell r="K49">
            <v>10831</v>
          </cell>
          <cell r="M49">
            <v>12583</v>
          </cell>
        </row>
        <row r="50">
          <cell r="I50" t="str">
            <v>(26)</v>
          </cell>
          <cell r="K50">
            <v>2232</v>
          </cell>
          <cell r="M50">
            <v>2386</v>
          </cell>
        </row>
        <row r="51">
          <cell r="I51" t="str">
            <v>(2l) (30)</v>
          </cell>
          <cell r="K51">
            <v>12809</v>
          </cell>
          <cell r="M51">
            <v>14366</v>
          </cell>
        </row>
        <row r="53">
          <cell r="K53">
            <v>7283</v>
          </cell>
          <cell r="M53">
            <v>7532</v>
          </cell>
        </row>
        <row r="54">
          <cell r="I54" t="str">
            <v>(2j) (16)</v>
          </cell>
          <cell r="K54">
            <v>3019</v>
          </cell>
          <cell r="M54">
            <v>3491</v>
          </cell>
        </row>
        <row r="56">
          <cell r="K56">
            <v>50855</v>
          </cell>
          <cell r="M56">
            <v>53331</v>
          </cell>
        </row>
        <row r="58">
          <cell r="I58" t="str">
            <v>(2b) (2p) (25)</v>
          </cell>
          <cell r="K58">
            <v>28597</v>
          </cell>
          <cell r="M58">
            <v>29728</v>
          </cell>
        </row>
        <row r="59">
          <cell r="I59" t="str">
            <v>(2b) (27)</v>
          </cell>
          <cell r="K59">
            <v>59708</v>
          </cell>
          <cell r="M59">
            <v>65126</v>
          </cell>
        </row>
        <row r="60">
          <cell r="I60" t="str">
            <v>(2i)</v>
          </cell>
          <cell r="K60">
            <v>1529</v>
          </cell>
          <cell r="M60">
            <v>5938</v>
          </cell>
        </row>
        <row r="61">
          <cell r="I61" t="str">
            <v>(26)</v>
          </cell>
          <cell r="K61">
            <v>456</v>
          </cell>
          <cell r="M61">
            <v>6432</v>
          </cell>
        </row>
        <row r="62">
          <cell r="I62" t="str">
            <v>(2l) (30)</v>
          </cell>
          <cell r="K62">
            <v>1858</v>
          </cell>
          <cell r="M62">
            <v>1787</v>
          </cell>
        </row>
        <row r="63">
          <cell r="K63">
            <v>28765</v>
          </cell>
          <cell r="M63">
            <v>36935</v>
          </cell>
        </row>
        <row r="64">
          <cell r="K64">
            <v>8756</v>
          </cell>
          <cell r="M64">
            <v>10723</v>
          </cell>
        </row>
        <row r="65">
          <cell r="I65" t="str">
            <v>(2u) (35)</v>
          </cell>
          <cell r="K65">
            <v>11963</v>
          </cell>
          <cell r="M65">
            <v>13613</v>
          </cell>
        </row>
        <row r="66">
          <cell r="I66" t="str">
            <v>(2u) (35)</v>
          </cell>
          <cell r="K66">
            <v>4443</v>
          </cell>
          <cell r="M66">
            <v>14597</v>
          </cell>
        </row>
        <row r="67">
          <cell r="I67" t="str">
            <v>(28)</v>
          </cell>
          <cell r="K67">
            <v>27858</v>
          </cell>
          <cell r="M67">
            <v>28868</v>
          </cell>
        </row>
        <row r="69">
          <cell r="K69">
            <v>173933</v>
          </cell>
          <cell r="M69">
            <v>213747</v>
          </cell>
        </row>
        <row r="71">
          <cell r="K71">
            <v>937166</v>
          </cell>
          <cell r="M71">
            <v>962875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tabSelected="1" zoomScale="75" zoomScaleNormal="75" workbookViewId="0">
      <selection activeCell="S36" sqref="S36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36.85546875" style="1" customWidth="1"/>
    <col min="8" max="8" width="4.42578125" style="1" customWidth="1"/>
    <col min="9" max="9" width="17.42578125" style="1" hidden="1" customWidth="1"/>
    <col min="10" max="10" width="4.5703125" style="1" hidden="1" customWidth="1"/>
    <col min="11" max="11" width="18.28515625" style="35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7" width="11.42578125" style="1"/>
    <col min="18" max="18" width="2.28515625" style="1" customWidth="1"/>
    <col min="19" max="16384" width="11.42578125" style="1"/>
  </cols>
  <sheetData>
    <row r="2" spans="1:15" ht="4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.7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</row>
    <row r="6" spans="1:15" ht="31.5" x14ac:dyDescent="0.25">
      <c r="B6" s="6"/>
      <c r="C6" s="6"/>
      <c r="D6" s="6"/>
      <c r="E6" s="6"/>
      <c r="F6" s="6"/>
      <c r="G6" s="6" t="s">
        <v>2</v>
      </c>
      <c r="H6" s="6"/>
      <c r="I6" s="7" t="s">
        <v>3</v>
      </c>
      <c r="J6" s="6"/>
      <c r="K6" s="8" t="s">
        <v>4</v>
      </c>
      <c r="L6" s="6"/>
      <c r="M6" s="8" t="s">
        <v>5</v>
      </c>
      <c r="N6" s="9"/>
    </row>
    <row r="7" spans="1:15" ht="15" x14ac:dyDescent="0.25">
      <c r="B7" s="10"/>
      <c r="C7" s="10"/>
      <c r="D7" s="10"/>
      <c r="E7" s="10"/>
      <c r="F7" s="10"/>
      <c r="G7" s="10"/>
      <c r="H7" s="10"/>
      <c r="I7" s="10"/>
      <c r="J7" s="10"/>
      <c r="K7" s="11" t="s">
        <v>6</v>
      </c>
      <c r="L7" s="10"/>
      <c r="M7" s="12" t="s">
        <v>6</v>
      </c>
      <c r="N7" s="13"/>
      <c r="O7" s="14"/>
    </row>
    <row r="8" spans="1:15" ht="15" x14ac:dyDescent="0.25">
      <c r="B8" s="10"/>
      <c r="C8" s="10"/>
      <c r="D8" s="10"/>
      <c r="E8" s="10"/>
      <c r="F8" s="10"/>
      <c r="G8" s="10"/>
      <c r="H8" s="10"/>
      <c r="I8" s="10"/>
      <c r="J8" s="10"/>
      <c r="K8" s="15"/>
      <c r="L8" s="10"/>
      <c r="M8" s="13"/>
      <c r="N8" s="13"/>
    </row>
    <row r="9" spans="1:15" ht="15.75" x14ac:dyDescent="0.25">
      <c r="B9" s="16" t="s">
        <v>7</v>
      </c>
      <c r="C9" s="17"/>
      <c r="D9" s="17"/>
      <c r="E9" s="17"/>
      <c r="F9" s="17"/>
      <c r="G9" s="17"/>
      <c r="H9" s="17"/>
      <c r="I9" s="17"/>
      <c r="J9" s="17"/>
      <c r="K9" s="18"/>
      <c r="L9" s="17"/>
      <c r="M9" s="19"/>
      <c r="N9" s="19"/>
    </row>
    <row r="10" spans="1:15" ht="15" x14ac:dyDescent="0.2">
      <c r="B10" s="17" t="s">
        <v>8</v>
      </c>
      <c r="C10" s="17"/>
      <c r="D10" s="17"/>
      <c r="E10" s="17"/>
      <c r="F10" s="17"/>
      <c r="G10" s="17"/>
      <c r="H10" s="17"/>
      <c r="I10" s="20" t="s">
        <v>9</v>
      </c>
      <c r="J10" s="17"/>
      <c r="K10" s="21">
        <v>121476</v>
      </c>
      <c r="L10" s="17"/>
      <c r="M10" s="21">
        <v>121627</v>
      </c>
      <c r="N10" s="22"/>
      <c r="O10" s="23"/>
    </row>
    <row r="11" spans="1:15" ht="15" x14ac:dyDescent="0.2">
      <c r="B11" s="24" t="s">
        <v>10</v>
      </c>
      <c r="C11" s="24"/>
      <c r="D11" s="24"/>
      <c r="E11" s="24"/>
      <c r="F11" s="24"/>
      <c r="G11" s="24"/>
      <c r="H11" s="17"/>
      <c r="I11" s="20" t="s">
        <v>11</v>
      </c>
      <c r="J11" s="17"/>
      <c r="K11" s="21">
        <v>15388</v>
      </c>
      <c r="L11" s="17"/>
      <c r="M11" s="21">
        <v>20922</v>
      </c>
      <c r="N11" s="22"/>
      <c r="O11" s="23"/>
    </row>
    <row r="12" spans="1:15" ht="15" x14ac:dyDescent="0.2">
      <c r="B12" s="17" t="s">
        <v>12</v>
      </c>
      <c r="C12" s="17"/>
      <c r="D12" s="17"/>
      <c r="E12" s="17"/>
      <c r="F12" s="17"/>
      <c r="G12" s="17"/>
      <c r="H12" s="17"/>
      <c r="I12" s="20" t="s">
        <v>13</v>
      </c>
      <c r="J12" s="17"/>
      <c r="K12" s="21">
        <v>48346</v>
      </c>
      <c r="L12" s="17"/>
      <c r="M12" s="21">
        <v>48484</v>
      </c>
      <c r="N12" s="22"/>
      <c r="O12" s="23"/>
    </row>
    <row r="13" spans="1:15" ht="15" hidden="1" x14ac:dyDescent="0.2">
      <c r="B13" s="17" t="s">
        <v>14</v>
      </c>
      <c r="C13" s="17"/>
      <c r="D13" s="17"/>
      <c r="E13" s="17"/>
      <c r="F13" s="17"/>
      <c r="G13" s="17"/>
      <c r="H13" s="17"/>
      <c r="I13" s="25" t="s">
        <v>15</v>
      </c>
      <c r="J13" s="17"/>
      <c r="K13" s="21"/>
      <c r="L13" s="17"/>
      <c r="M13" s="21"/>
      <c r="N13" s="22"/>
      <c r="O13" s="23"/>
    </row>
    <row r="14" spans="1:15" ht="15" x14ac:dyDescent="0.2">
      <c r="B14" s="17" t="s">
        <v>16</v>
      </c>
      <c r="C14" s="17"/>
      <c r="D14" s="17"/>
      <c r="E14" s="17"/>
      <c r="F14" s="17"/>
      <c r="G14" s="17"/>
      <c r="H14" s="17"/>
      <c r="I14" s="20" t="s">
        <v>15</v>
      </c>
      <c r="J14" s="17"/>
      <c r="K14" s="21">
        <v>364</v>
      </c>
      <c r="L14" s="17"/>
      <c r="M14" s="21">
        <v>364</v>
      </c>
      <c r="N14" s="22"/>
      <c r="O14" s="23"/>
    </row>
    <row r="15" spans="1:15" ht="15" x14ac:dyDescent="0.2">
      <c r="B15" s="17" t="s">
        <v>17</v>
      </c>
      <c r="C15" s="17"/>
      <c r="D15" s="17"/>
      <c r="E15" s="17"/>
      <c r="F15" s="17"/>
      <c r="G15" s="17"/>
      <c r="H15" s="17"/>
      <c r="I15" s="20" t="s">
        <v>18</v>
      </c>
      <c r="J15" s="17"/>
      <c r="K15" s="21">
        <v>42284</v>
      </c>
      <c r="L15" s="17"/>
      <c r="M15" s="21">
        <v>47198</v>
      </c>
      <c r="N15" s="22"/>
      <c r="O15" s="23"/>
    </row>
    <row r="16" spans="1:15" ht="15" x14ac:dyDescent="0.2">
      <c r="B16" s="17" t="s">
        <v>19</v>
      </c>
      <c r="C16" s="17"/>
      <c r="D16" s="17"/>
      <c r="E16" s="17"/>
      <c r="F16" s="17"/>
      <c r="G16" s="17"/>
      <c r="H16" s="17"/>
      <c r="I16" s="20" t="s">
        <v>20</v>
      </c>
      <c r="J16" s="17"/>
      <c r="K16" s="21">
        <v>4073</v>
      </c>
      <c r="L16" s="17"/>
      <c r="M16" s="21">
        <v>4393</v>
      </c>
      <c r="N16" s="22"/>
      <c r="O16" s="23"/>
    </row>
    <row r="17" spans="2:16" ht="15" x14ac:dyDescent="0.2">
      <c r="B17" s="26" t="s">
        <v>21</v>
      </c>
      <c r="C17" s="24"/>
      <c r="D17" s="24"/>
      <c r="E17" s="24"/>
      <c r="F17" s="24"/>
      <c r="G17" s="24"/>
      <c r="H17" s="17"/>
      <c r="I17" s="20" t="s">
        <v>22</v>
      </c>
      <c r="J17" s="17"/>
      <c r="K17" s="27">
        <v>13115</v>
      </c>
      <c r="L17" s="17"/>
      <c r="M17" s="27">
        <f>11104-1-47</f>
        <v>11056</v>
      </c>
      <c r="N17" s="22"/>
      <c r="O17" s="23"/>
    </row>
    <row r="18" spans="2:16" ht="6.75" customHeight="1" x14ac:dyDescent="0.2">
      <c r="B18" s="17"/>
      <c r="C18" s="17"/>
      <c r="D18" s="17"/>
      <c r="E18" s="17"/>
      <c r="F18" s="17"/>
      <c r="G18" s="17"/>
      <c r="H18" s="17"/>
      <c r="I18" s="20"/>
      <c r="J18" s="17"/>
      <c r="K18" s="28"/>
      <c r="L18" s="17"/>
      <c r="M18" s="29"/>
      <c r="N18" s="22"/>
      <c r="O18" s="23"/>
    </row>
    <row r="19" spans="2:16" ht="15.75" x14ac:dyDescent="0.25">
      <c r="B19" s="30" t="s">
        <v>23</v>
      </c>
      <c r="C19" s="17"/>
      <c r="D19" s="17"/>
      <c r="E19" s="17"/>
      <c r="F19" s="17"/>
      <c r="G19" s="17"/>
      <c r="H19" s="17"/>
      <c r="I19" s="20"/>
      <c r="J19" s="17"/>
      <c r="K19" s="31">
        <f>SUM(K8:K18)</f>
        <v>245046</v>
      </c>
      <c r="L19" s="17"/>
      <c r="M19" s="32">
        <f>SUM(M10:M18)</f>
        <v>254044</v>
      </c>
      <c r="N19" s="32"/>
      <c r="O19" s="23"/>
    </row>
    <row r="20" spans="2:16" ht="15" x14ac:dyDescent="0.2">
      <c r="B20" s="17"/>
      <c r="C20" s="17"/>
      <c r="D20" s="17"/>
      <c r="E20" s="17"/>
      <c r="F20" s="17"/>
      <c r="G20" s="17"/>
      <c r="H20" s="17"/>
      <c r="I20" s="20"/>
      <c r="J20" s="17"/>
      <c r="K20" s="33"/>
      <c r="L20" s="17"/>
      <c r="M20" s="34"/>
      <c r="N20" s="34"/>
      <c r="O20" s="23"/>
    </row>
    <row r="21" spans="2:16" ht="15" x14ac:dyDescent="0.2">
      <c r="B21" s="17" t="s">
        <v>24</v>
      </c>
      <c r="C21" s="17"/>
      <c r="D21" s="17"/>
      <c r="E21" s="17"/>
      <c r="F21" s="17"/>
      <c r="G21" s="17"/>
      <c r="H21" s="17"/>
      <c r="I21" s="20" t="s">
        <v>25</v>
      </c>
      <c r="J21" s="17"/>
      <c r="K21" s="21">
        <v>157255</v>
      </c>
      <c r="L21" s="17"/>
      <c r="M21" s="21">
        <v>143013</v>
      </c>
      <c r="N21" s="22"/>
      <c r="O21" s="23"/>
      <c r="P21" s="35"/>
    </row>
    <row r="22" spans="2:16" ht="15" x14ac:dyDescent="0.2">
      <c r="B22" s="17" t="s">
        <v>26</v>
      </c>
      <c r="C22" s="17"/>
      <c r="D22" s="17"/>
      <c r="E22" s="17"/>
      <c r="F22" s="17"/>
      <c r="G22" s="17"/>
      <c r="H22" s="17"/>
      <c r="I22" s="20" t="s">
        <v>20</v>
      </c>
      <c r="J22" s="17"/>
      <c r="K22" s="21">
        <v>125880</v>
      </c>
      <c r="L22" s="17"/>
      <c r="M22" s="21">
        <v>136662</v>
      </c>
      <c r="N22" s="22"/>
      <c r="O22" s="23"/>
    </row>
    <row r="23" spans="2:16" ht="15" x14ac:dyDescent="0.2">
      <c r="B23" s="17" t="s">
        <v>27</v>
      </c>
      <c r="C23" s="17"/>
      <c r="D23" s="17"/>
      <c r="E23" s="17"/>
      <c r="F23" s="17"/>
      <c r="G23" s="17"/>
      <c r="H23" s="17"/>
      <c r="I23" s="20" t="s">
        <v>28</v>
      </c>
      <c r="J23" s="17"/>
      <c r="K23" s="21">
        <v>62949</v>
      </c>
      <c r="L23" s="17"/>
      <c r="M23" s="21">
        <v>42718</v>
      </c>
      <c r="N23" s="22"/>
      <c r="O23" s="23"/>
    </row>
    <row r="24" spans="2:16" ht="15" x14ac:dyDescent="0.2">
      <c r="B24" s="36" t="s">
        <v>29</v>
      </c>
      <c r="C24" s="17"/>
      <c r="D24" s="17"/>
      <c r="E24" s="17"/>
      <c r="F24" s="17"/>
      <c r="G24" s="17"/>
      <c r="H24" s="17"/>
      <c r="I24" s="20" t="s">
        <v>28</v>
      </c>
      <c r="J24" s="17"/>
      <c r="K24" s="21">
        <v>324420</v>
      </c>
      <c r="L24" s="17"/>
      <c r="M24" s="21">
        <v>241389</v>
      </c>
      <c r="N24" s="22"/>
      <c r="O24" s="23"/>
    </row>
    <row r="25" spans="2:16" ht="15" x14ac:dyDescent="0.2">
      <c r="B25" s="36" t="s">
        <v>30</v>
      </c>
      <c r="C25" s="17"/>
      <c r="D25" s="17"/>
      <c r="E25" s="17"/>
      <c r="F25" s="17"/>
      <c r="G25" s="17"/>
      <c r="H25" s="17"/>
      <c r="I25" s="20"/>
      <c r="J25" s="17"/>
      <c r="K25" s="21">
        <v>1302</v>
      </c>
      <c r="L25" s="17"/>
      <c r="M25" s="21">
        <v>2380</v>
      </c>
      <c r="N25" s="22"/>
      <c r="O25" s="23"/>
    </row>
    <row r="26" spans="2:16" ht="15" x14ac:dyDescent="0.2">
      <c r="B26" s="36" t="s">
        <v>31</v>
      </c>
      <c r="C26" s="17"/>
      <c r="D26" s="17"/>
      <c r="E26" s="17"/>
      <c r="F26" s="17"/>
      <c r="G26" s="17"/>
      <c r="H26" s="17"/>
      <c r="I26" s="20" t="s">
        <v>32</v>
      </c>
      <c r="J26" s="17"/>
      <c r="K26" s="21">
        <v>6475</v>
      </c>
      <c r="L26" s="17"/>
      <c r="M26" s="21">
        <f>124820-851+48+47</f>
        <v>124064</v>
      </c>
      <c r="N26" s="22"/>
      <c r="O26" s="23"/>
    </row>
    <row r="27" spans="2:16" ht="15" x14ac:dyDescent="0.2">
      <c r="B27" s="36" t="s">
        <v>33</v>
      </c>
      <c r="C27" s="17"/>
      <c r="D27" s="17"/>
      <c r="E27" s="17"/>
      <c r="F27" s="17"/>
      <c r="G27" s="17"/>
      <c r="H27" s="17"/>
      <c r="I27" s="20" t="s">
        <v>34</v>
      </c>
      <c r="J27" s="17"/>
      <c r="K27" s="21">
        <v>9650</v>
      </c>
      <c r="L27" s="17"/>
      <c r="M27" s="21">
        <v>9079</v>
      </c>
      <c r="N27" s="22"/>
      <c r="O27" s="23"/>
    </row>
    <row r="28" spans="2:16" ht="15" hidden="1" x14ac:dyDescent="0.2">
      <c r="B28" s="36" t="s">
        <v>35</v>
      </c>
      <c r="C28" s="17"/>
      <c r="D28" s="17"/>
      <c r="E28" s="17"/>
      <c r="F28" s="17"/>
      <c r="G28" s="17"/>
      <c r="H28" s="17"/>
      <c r="I28" s="25" t="s">
        <v>36</v>
      </c>
      <c r="J28" s="17"/>
      <c r="K28" s="21"/>
      <c r="L28" s="17"/>
      <c r="M28" s="21"/>
      <c r="N28" s="22"/>
      <c r="O28" s="23"/>
    </row>
    <row r="29" spans="2:16" ht="15.75" hidden="1" customHeight="1" x14ac:dyDescent="0.2">
      <c r="B29" s="36" t="s">
        <v>37</v>
      </c>
      <c r="C29" s="17"/>
      <c r="D29" s="17"/>
      <c r="E29" s="17"/>
      <c r="F29" s="17"/>
      <c r="G29" s="17"/>
      <c r="H29" s="17"/>
      <c r="I29" s="25" t="s">
        <v>38</v>
      </c>
      <c r="J29" s="17"/>
      <c r="K29" s="37"/>
      <c r="L29" s="17"/>
      <c r="M29" s="37"/>
      <c r="N29" s="22"/>
      <c r="O29" s="23"/>
    </row>
    <row r="30" spans="2:16" ht="15" x14ac:dyDescent="0.2">
      <c r="B30" s="17" t="s">
        <v>39</v>
      </c>
      <c r="C30" s="17"/>
      <c r="D30" s="17"/>
      <c r="E30" s="17"/>
      <c r="F30" s="17"/>
      <c r="G30" s="17"/>
      <c r="H30" s="17"/>
      <c r="I30" s="20" t="s">
        <v>40</v>
      </c>
      <c r="J30" s="17"/>
      <c r="K30" s="27">
        <v>4189</v>
      </c>
      <c r="L30" s="17"/>
      <c r="M30" s="27">
        <v>9526</v>
      </c>
      <c r="N30" s="22"/>
      <c r="O30" s="23"/>
    </row>
    <row r="31" spans="2:16" ht="6.75" customHeight="1" x14ac:dyDescent="0.2">
      <c r="B31" s="17"/>
      <c r="C31" s="17"/>
      <c r="D31" s="17"/>
      <c r="E31" s="17"/>
      <c r="F31" s="17"/>
      <c r="G31" s="17"/>
      <c r="H31" s="17"/>
      <c r="I31" s="20"/>
      <c r="J31" s="17"/>
      <c r="K31" s="28"/>
      <c r="L31" s="17"/>
      <c r="M31" s="28"/>
      <c r="N31" s="22"/>
      <c r="O31" s="23"/>
    </row>
    <row r="32" spans="2:16" ht="15.75" x14ac:dyDescent="0.25">
      <c r="B32" s="30" t="s">
        <v>41</v>
      </c>
      <c r="C32" s="17"/>
      <c r="D32" s="17"/>
      <c r="E32" s="17"/>
      <c r="F32" s="17"/>
      <c r="G32" s="17"/>
      <c r="H32" s="17"/>
      <c r="I32" s="20"/>
      <c r="J32" s="17"/>
      <c r="K32" s="31">
        <f>SUM(K21:K30)</f>
        <v>692120</v>
      </c>
      <c r="L32" s="17"/>
      <c r="M32" s="31">
        <f>SUM(M21:M31)</f>
        <v>708831</v>
      </c>
      <c r="N32" s="32"/>
      <c r="O32" s="23"/>
    </row>
    <row r="33" spans="1:15" ht="15" x14ac:dyDescent="0.2">
      <c r="B33" s="17"/>
      <c r="C33" s="17"/>
      <c r="D33" s="17"/>
      <c r="E33" s="17"/>
      <c r="F33" s="17"/>
      <c r="G33" s="17"/>
      <c r="H33" s="17"/>
      <c r="I33" s="20"/>
      <c r="J33" s="17"/>
      <c r="K33" s="27"/>
      <c r="L33" s="17"/>
      <c r="M33" s="27"/>
      <c r="N33" s="34"/>
      <c r="O33" s="23"/>
    </row>
    <row r="34" spans="1:15" ht="16.5" thickBot="1" x14ac:dyDescent="0.3">
      <c r="B34" s="30" t="s">
        <v>42</v>
      </c>
      <c r="C34" s="17"/>
      <c r="D34" s="17"/>
      <c r="E34" s="17"/>
      <c r="F34" s="17"/>
      <c r="G34" s="17"/>
      <c r="H34" s="17"/>
      <c r="I34" s="20"/>
      <c r="J34" s="17"/>
      <c r="K34" s="38">
        <f>+K32+K19</f>
        <v>937166</v>
      </c>
      <c r="L34" s="16"/>
      <c r="M34" s="39">
        <f>+M32+M19</f>
        <v>962875</v>
      </c>
      <c r="N34" s="40"/>
      <c r="O34" s="23"/>
    </row>
    <row r="35" spans="1:15" ht="15.75" thickTop="1" x14ac:dyDescent="0.2">
      <c r="B35" s="17"/>
      <c r="C35" s="17"/>
      <c r="D35" s="17"/>
      <c r="E35" s="17"/>
      <c r="F35" s="17"/>
      <c r="G35" s="17"/>
      <c r="H35" s="17"/>
      <c r="I35" s="20"/>
      <c r="J35" s="17"/>
      <c r="K35" s="33"/>
      <c r="L35" s="17"/>
      <c r="M35" s="27"/>
      <c r="N35" s="34"/>
      <c r="O35" s="23"/>
    </row>
    <row r="36" spans="1:15" ht="15.75" x14ac:dyDescent="0.25">
      <c r="B36" s="16" t="s">
        <v>43</v>
      </c>
      <c r="C36" s="17"/>
      <c r="D36" s="17"/>
      <c r="E36" s="17"/>
      <c r="F36" s="17"/>
      <c r="G36" s="17"/>
      <c r="H36" s="17"/>
      <c r="I36" s="20"/>
      <c r="J36" s="17"/>
      <c r="K36" s="33"/>
      <c r="L36" s="17"/>
      <c r="M36" s="27"/>
      <c r="N36" s="34"/>
      <c r="O36" s="23"/>
    </row>
    <row r="37" spans="1:15" ht="15" x14ac:dyDescent="0.2">
      <c r="A37" s="41"/>
      <c r="B37" s="36" t="s">
        <v>44</v>
      </c>
      <c r="C37" s="17"/>
      <c r="D37" s="17"/>
      <c r="E37" s="17"/>
      <c r="F37" s="17"/>
      <c r="G37" s="17"/>
      <c r="H37" s="17"/>
      <c r="I37" s="20" t="s">
        <v>45</v>
      </c>
      <c r="J37" s="17"/>
      <c r="K37" s="21">
        <v>81310</v>
      </c>
      <c r="L37" s="17"/>
      <c r="M37" s="21">
        <v>81310</v>
      </c>
      <c r="N37" s="22"/>
      <c r="O37" s="23"/>
    </row>
    <row r="38" spans="1:15" ht="15" x14ac:dyDescent="0.2">
      <c r="B38" s="17" t="s">
        <v>46</v>
      </c>
      <c r="C38" s="17"/>
      <c r="D38" s="17"/>
      <c r="E38" s="17"/>
      <c r="F38" s="17"/>
      <c r="G38" s="17"/>
      <c r="H38" s="17"/>
      <c r="I38" s="20" t="s">
        <v>45</v>
      </c>
      <c r="J38" s="17"/>
      <c r="K38" s="21">
        <v>313863</v>
      </c>
      <c r="L38" s="17"/>
      <c r="M38" s="21">
        <v>313863</v>
      </c>
      <c r="N38" s="22"/>
      <c r="O38" s="23"/>
    </row>
    <row r="39" spans="1:15" ht="15" customHeight="1" x14ac:dyDescent="0.2">
      <c r="B39" s="17" t="s">
        <v>47</v>
      </c>
      <c r="C39" s="17"/>
      <c r="D39" s="17"/>
      <c r="E39" s="17"/>
      <c r="F39" s="17"/>
      <c r="G39" s="17"/>
      <c r="H39" s="17"/>
      <c r="I39" s="20" t="s">
        <v>45</v>
      </c>
      <c r="J39" s="17"/>
      <c r="K39" s="27">
        <v>294915</v>
      </c>
      <c r="L39" s="17"/>
      <c r="M39" s="27">
        <v>261309</v>
      </c>
      <c r="N39" s="22"/>
      <c r="O39" s="23"/>
    </row>
    <row r="40" spans="1:15" ht="15.75" hidden="1" customHeight="1" x14ac:dyDescent="0.2">
      <c r="B40" s="17" t="s">
        <v>48</v>
      </c>
      <c r="C40" s="17"/>
      <c r="D40" s="17"/>
      <c r="E40" s="17"/>
      <c r="F40" s="17"/>
      <c r="G40" s="17"/>
      <c r="H40" s="17"/>
      <c r="I40" s="20" t="s">
        <v>38</v>
      </c>
      <c r="J40" s="17"/>
      <c r="K40" s="37"/>
      <c r="L40" s="17"/>
      <c r="M40" s="37"/>
      <c r="N40" s="22"/>
      <c r="O40" s="23"/>
    </row>
    <row r="41" spans="1:15" ht="15" x14ac:dyDescent="0.2">
      <c r="B41" s="17" t="s">
        <v>49</v>
      </c>
      <c r="C41" s="17"/>
      <c r="D41" s="17"/>
      <c r="E41" s="17"/>
      <c r="F41" s="17"/>
      <c r="G41" s="17"/>
      <c r="H41" s="17"/>
      <c r="I41" s="20" t="s">
        <v>50</v>
      </c>
      <c r="J41" s="17"/>
      <c r="K41" s="42">
        <v>-13938</v>
      </c>
      <c r="L41" s="17"/>
      <c r="M41" s="42">
        <v>-1491</v>
      </c>
      <c r="N41" s="22"/>
      <c r="O41" s="23"/>
    </row>
    <row r="42" spans="1:15" ht="6.75" customHeight="1" x14ac:dyDescent="0.2">
      <c r="B42" s="17"/>
      <c r="C42" s="17"/>
      <c r="D42" s="17"/>
      <c r="E42" s="17"/>
      <c r="F42" s="17"/>
      <c r="G42" s="17"/>
      <c r="H42" s="17"/>
      <c r="I42" s="20"/>
      <c r="J42" s="17"/>
      <c r="K42" s="28"/>
      <c r="L42" s="17"/>
      <c r="M42" s="28"/>
      <c r="N42" s="22"/>
      <c r="O42" s="23"/>
    </row>
    <row r="43" spans="1:15" ht="15" x14ac:dyDescent="0.2">
      <c r="B43" s="17" t="s">
        <v>51</v>
      </c>
      <c r="C43" s="17"/>
      <c r="D43" s="17"/>
      <c r="E43" s="17"/>
      <c r="F43" s="17"/>
      <c r="G43" s="17"/>
      <c r="H43" s="17"/>
      <c r="I43" s="20"/>
      <c r="J43" s="17"/>
      <c r="K43" s="21">
        <f>SUM(K37:K41)</f>
        <v>676150</v>
      </c>
      <c r="L43" s="17"/>
      <c r="M43" s="21">
        <f>SUM(M37:M42)</f>
        <v>654991</v>
      </c>
      <c r="N43" s="22"/>
      <c r="O43" s="43"/>
    </row>
    <row r="44" spans="1:15" ht="15" x14ac:dyDescent="0.2">
      <c r="B44" s="17" t="s">
        <v>52</v>
      </c>
      <c r="C44" s="17"/>
      <c r="D44" s="17"/>
      <c r="E44" s="17"/>
      <c r="F44" s="17"/>
      <c r="G44" s="17"/>
      <c r="H44" s="17"/>
      <c r="I44" s="20" t="s">
        <v>45</v>
      </c>
      <c r="J44" s="17"/>
      <c r="K44" s="21">
        <v>36228</v>
      </c>
      <c r="L44" s="17"/>
      <c r="M44" s="21">
        <v>40806</v>
      </c>
      <c r="N44" s="22"/>
      <c r="O44" s="23"/>
    </row>
    <row r="45" spans="1:15" ht="3.75" customHeight="1" x14ac:dyDescent="0.2">
      <c r="B45" s="17"/>
      <c r="C45" s="17"/>
      <c r="D45" s="17"/>
      <c r="E45" s="17"/>
      <c r="F45" s="17"/>
      <c r="G45" s="17"/>
      <c r="H45" s="17"/>
      <c r="I45" s="20"/>
      <c r="J45" s="17"/>
      <c r="K45" s="28"/>
      <c r="L45" s="17"/>
      <c r="M45" s="28"/>
      <c r="N45" s="22"/>
      <c r="O45" s="23"/>
    </row>
    <row r="46" spans="1:15" ht="15.75" x14ac:dyDescent="0.25">
      <c r="B46" s="16" t="s">
        <v>53</v>
      </c>
      <c r="C46" s="17"/>
      <c r="D46" s="17"/>
      <c r="E46" s="17"/>
      <c r="F46" s="17"/>
      <c r="G46" s="17"/>
      <c r="H46" s="17"/>
      <c r="I46" s="20"/>
      <c r="J46" s="17"/>
      <c r="K46" s="31">
        <f>SUM(K43:K44)</f>
        <v>712378</v>
      </c>
      <c r="L46" s="17"/>
      <c r="M46" s="31">
        <f>SUM(M43:M44)</f>
        <v>695797</v>
      </c>
      <c r="N46" s="32"/>
      <c r="O46" s="23"/>
    </row>
    <row r="47" spans="1:15" ht="15" x14ac:dyDescent="0.2">
      <c r="B47" s="17"/>
      <c r="C47" s="17"/>
      <c r="D47" s="17"/>
      <c r="E47" s="17"/>
      <c r="F47" s="17"/>
      <c r="G47" s="17"/>
      <c r="H47" s="17"/>
      <c r="I47" s="20"/>
      <c r="J47" s="17"/>
      <c r="K47" s="33"/>
      <c r="L47" s="17"/>
      <c r="M47" s="27"/>
      <c r="N47" s="34"/>
      <c r="O47" s="23"/>
    </row>
    <row r="48" spans="1:15" ht="15" x14ac:dyDescent="0.2">
      <c r="B48" s="36" t="s">
        <v>54</v>
      </c>
      <c r="C48" s="17"/>
      <c r="D48" s="17"/>
      <c r="E48" s="17"/>
      <c r="F48" s="17"/>
      <c r="G48" s="17"/>
      <c r="H48" s="17"/>
      <c r="I48" s="20" t="s">
        <v>55</v>
      </c>
      <c r="J48" s="17"/>
      <c r="K48" s="27">
        <v>14681</v>
      </c>
      <c r="L48" s="17"/>
      <c r="M48" s="27">
        <v>12973</v>
      </c>
      <c r="N48" s="22"/>
      <c r="O48" s="23"/>
    </row>
    <row r="49" spans="2:15" ht="15" x14ac:dyDescent="0.2">
      <c r="B49" s="36" t="s">
        <v>56</v>
      </c>
      <c r="C49" s="17"/>
      <c r="D49" s="17"/>
      <c r="E49" s="17"/>
      <c r="F49" s="17"/>
      <c r="G49" s="17"/>
      <c r="H49" s="17"/>
      <c r="I49" s="20" t="s">
        <v>57</v>
      </c>
      <c r="J49" s="17"/>
      <c r="K49" s="27">
        <v>10831</v>
      </c>
      <c r="L49" s="17"/>
      <c r="M49" s="27">
        <v>12583</v>
      </c>
      <c r="N49" s="22"/>
      <c r="O49" s="23"/>
    </row>
    <row r="50" spans="2:15" ht="15" x14ac:dyDescent="0.2">
      <c r="B50" s="44" t="s">
        <v>58</v>
      </c>
      <c r="C50" s="45"/>
      <c r="D50" s="45"/>
      <c r="E50" s="45"/>
      <c r="F50" s="45"/>
      <c r="G50" s="45"/>
      <c r="H50" s="17"/>
      <c r="I50" s="20" t="s">
        <v>59</v>
      </c>
      <c r="J50" s="17"/>
      <c r="K50" s="21">
        <v>2232</v>
      </c>
      <c r="L50" s="17"/>
      <c r="M50" s="21">
        <f>2525-139</f>
        <v>2386</v>
      </c>
      <c r="N50" s="22"/>
      <c r="O50" s="23"/>
    </row>
    <row r="51" spans="2:15" ht="15" x14ac:dyDescent="0.2">
      <c r="B51" s="36" t="s">
        <v>60</v>
      </c>
      <c r="C51" s="17"/>
      <c r="D51" s="17"/>
      <c r="E51" s="17"/>
      <c r="F51" s="17"/>
      <c r="G51" s="17"/>
      <c r="H51" s="17"/>
      <c r="I51" s="20" t="s">
        <v>61</v>
      </c>
      <c r="J51" s="17"/>
      <c r="K51" s="21">
        <v>12809</v>
      </c>
      <c r="L51" s="17"/>
      <c r="M51" s="21">
        <v>14366</v>
      </c>
      <c r="N51" s="22"/>
      <c r="O51" s="23"/>
    </row>
    <row r="52" spans="2:15" ht="15.75" hidden="1" customHeight="1" x14ac:dyDescent="0.2">
      <c r="B52" s="36" t="s">
        <v>62</v>
      </c>
      <c r="C52" s="17"/>
      <c r="D52" s="17"/>
      <c r="E52" s="17"/>
      <c r="F52" s="17"/>
      <c r="G52" s="17"/>
      <c r="H52" s="17"/>
      <c r="I52" s="25"/>
      <c r="J52" s="17"/>
      <c r="K52" s="21"/>
      <c r="L52" s="17"/>
      <c r="M52" s="21"/>
      <c r="N52" s="22"/>
      <c r="O52" s="23"/>
    </row>
    <row r="53" spans="2:15" ht="15" x14ac:dyDescent="0.2">
      <c r="B53" s="36" t="s">
        <v>63</v>
      </c>
      <c r="C53" s="17"/>
      <c r="D53" s="17"/>
      <c r="E53" s="17"/>
      <c r="F53" s="17"/>
      <c r="G53" s="17"/>
      <c r="H53" s="17"/>
      <c r="I53" s="20"/>
      <c r="J53" s="17"/>
      <c r="K53" s="21">
        <v>7283</v>
      </c>
      <c r="L53" s="17"/>
      <c r="M53" s="21">
        <v>7532</v>
      </c>
      <c r="N53" s="22"/>
      <c r="O53" s="23"/>
    </row>
    <row r="54" spans="2:15" ht="15" x14ac:dyDescent="0.2">
      <c r="B54" s="17" t="s">
        <v>17</v>
      </c>
      <c r="C54" s="17"/>
      <c r="D54" s="17"/>
      <c r="E54" s="17"/>
      <c r="F54" s="17"/>
      <c r="G54" s="17"/>
      <c r="H54" s="17"/>
      <c r="I54" s="20" t="s">
        <v>18</v>
      </c>
      <c r="J54" s="17"/>
      <c r="K54" s="21">
        <v>3019</v>
      </c>
      <c r="L54" s="17"/>
      <c r="M54" s="21">
        <v>3491</v>
      </c>
      <c r="N54" s="22"/>
      <c r="O54" s="23"/>
    </row>
    <row r="55" spans="2:15" ht="8.25" customHeight="1" x14ac:dyDescent="0.2">
      <c r="B55" s="17"/>
      <c r="C55" s="17"/>
      <c r="D55" s="17"/>
      <c r="E55" s="17"/>
      <c r="F55" s="17"/>
      <c r="G55" s="17"/>
      <c r="H55" s="17"/>
      <c r="I55" s="20"/>
      <c r="J55" s="17"/>
      <c r="K55" s="28"/>
      <c r="L55" s="17"/>
      <c r="M55" s="28"/>
      <c r="N55" s="22"/>
      <c r="O55" s="23"/>
    </row>
    <row r="56" spans="2:15" ht="15.75" x14ac:dyDescent="0.25">
      <c r="B56" s="16" t="s">
        <v>64</v>
      </c>
      <c r="C56" s="17"/>
      <c r="D56" s="17"/>
      <c r="E56" s="17"/>
      <c r="F56" s="17"/>
      <c r="G56" s="17"/>
      <c r="H56" s="17"/>
      <c r="I56" s="20"/>
      <c r="J56" s="17"/>
      <c r="K56" s="31">
        <f>SUM(K48:K55)</f>
        <v>50855</v>
      </c>
      <c r="L56" s="17"/>
      <c r="M56" s="31">
        <f>SUM(M48:M55)</f>
        <v>53331</v>
      </c>
      <c r="N56" s="32"/>
      <c r="O56" s="23"/>
    </row>
    <row r="57" spans="2:15" ht="15" x14ac:dyDescent="0.2">
      <c r="B57" s="17"/>
      <c r="C57" s="17"/>
      <c r="D57" s="17"/>
      <c r="E57" s="17"/>
      <c r="F57" s="17"/>
      <c r="G57" s="17"/>
      <c r="H57" s="17"/>
      <c r="I57" s="20"/>
      <c r="J57" s="17"/>
      <c r="K57" s="27"/>
      <c r="L57" s="17"/>
      <c r="M57" s="27"/>
      <c r="N57" s="34"/>
      <c r="O57" s="23"/>
    </row>
    <row r="58" spans="2:15" ht="15" x14ac:dyDescent="0.2">
      <c r="B58" s="36" t="s">
        <v>65</v>
      </c>
      <c r="C58" s="17"/>
      <c r="D58" s="17"/>
      <c r="E58" s="17"/>
      <c r="F58" s="17"/>
      <c r="G58" s="17"/>
      <c r="H58" s="17"/>
      <c r="I58" s="20" t="s">
        <v>66</v>
      </c>
      <c r="J58" s="17"/>
      <c r="K58" s="21">
        <v>28597</v>
      </c>
      <c r="L58" s="17"/>
      <c r="M58" s="21">
        <f>36236-6508</f>
        <v>29728</v>
      </c>
      <c r="N58" s="22"/>
      <c r="O58" s="23"/>
    </row>
    <row r="59" spans="2:15" ht="15" x14ac:dyDescent="0.2">
      <c r="B59" s="36" t="s">
        <v>67</v>
      </c>
      <c r="C59" s="17"/>
      <c r="D59" s="17"/>
      <c r="E59" s="17"/>
      <c r="F59" s="17"/>
      <c r="G59" s="17"/>
      <c r="H59" s="17"/>
      <c r="I59" s="20" t="s">
        <v>68</v>
      </c>
      <c r="J59" s="17"/>
      <c r="K59" s="21">
        <v>59708</v>
      </c>
      <c r="L59" s="17"/>
      <c r="M59" s="21">
        <v>65126</v>
      </c>
      <c r="N59" s="22"/>
      <c r="O59" s="23"/>
    </row>
    <row r="60" spans="2:15" ht="15" x14ac:dyDescent="0.2">
      <c r="B60" s="36" t="s">
        <v>69</v>
      </c>
      <c r="C60" s="17"/>
      <c r="D60" s="17"/>
      <c r="E60" s="17"/>
      <c r="F60" s="17"/>
      <c r="G60" s="17"/>
      <c r="H60" s="17"/>
      <c r="I60" s="20" t="s">
        <v>36</v>
      </c>
      <c r="J60" s="17"/>
      <c r="K60" s="21">
        <v>1529</v>
      </c>
      <c r="L60" s="17"/>
      <c r="M60" s="21">
        <f>5752+47+139</f>
        <v>5938</v>
      </c>
      <c r="N60" s="22"/>
      <c r="O60" s="23"/>
    </row>
    <row r="61" spans="2:15" ht="15" x14ac:dyDescent="0.2">
      <c r="B61" s="36" t="s">
        <v>70</v>
      </c>
      <c r="C61" s="17"/>
      <c r="D61" s="17"/>
      <c r="E61" s="17"/>
      <c r="F61" s="17"/>
      <c r="G61" s="17"/>
      <c r="H61" s="17"/>
      <c r="I61" s="20" t="s">
        <v>59</v>
      </c>
      <c r="J61" s="17"/>
      <c r="K61" s="21">
        <v>456</v>
      </c>
      <c r="L61" s="17"/>
      <c r="M61" s="21">
        <v>6432</v>
      </c>
      <c r="N61" s="22"/>
      <c r="O61" s="23"/>
    </row>
    <row r="62" spans="2:15" ht="15" x14ac:dyDescent="0.2">
      <c r="B62" s="36" t="s">
        <v>71</v>
      </c>
      <c r="C62" s="17"/>
      <c r="D62" s="17"/>
      <c r="E62" s="17"/>
      <c r="F62" s="17"/>
      <c r="G62" s="17"/>
      <c r="H62" s="17"/>
      <c r="I62" s="20" t="s">
        <v>61</v>
      </c>
      <c r="J62" s="17"/>
      <c r="K62" s="21">
        <v>1858</v>
      </c>
      <c r="L62" s="17"/>
      <c r="M62" s="21">
        <v>1787</v>
      </c>
      <c r="N62" s="22"/>
      <c r="O62" s="23"/>
    </row>
    <row r="63" spans="2:15" ht="15" x14ac:dyDescent="0.2">
      <c r="B63" s="36" t="s">
        <v>72</v>
      </c>
      <c r="C63" s="17"/>
      <c r="D63" s="17"/>
      <c r="E63" s="17"/>
      <c r="F63" s="17"/>
      <c r="G63" s="17"/>
      <c r="H63" s="17"/>
      <c r="I63" s="20"/>
      <c r="J63" s="17"/>
      <c r="K63" s="21">
        <v>28765</v>
      </c>
      <c r="L63" s="17"/>
      <c r="M63" s="21">
        <v>36935</v>
      </c>
      <c r="N63" s="22"/>
      <c r="O63" s="23"/>
    </row>
    <row r="64" spans="2:15" ht="15" x14ac:dyDescent="0.2">
      <c r="B64" s="36" t="s">
        <v>73</v>
      </c>
      <c r="C64" s="17"/>
      <c r="D64" s="17"/>
      <c r="E64" s="17"/>
      <c r="F64" s="17"/>
      <c r="G64" s="17"/>
      <c r="H64" s="17"/>
      <c r="I64" s="20"/>
      <c r="J64" s="17"/>
      <c r="K64" s="27">
        <v>8756</v>
      </c>
      <c r="L64" s="17"/>
      <c r="M64" s="27">
        <f>4215+6508</f>
        <v>10723</v>
      </c>
      <c r="N64" s="22"/>
      <c r="O64" s="23"/>
    </row>
    <row r="65" spans="2:15" ht="15" x14ac:dyDescent="0.2">
      <c r="B65" s="36" t="s">
        <v>74</v>
      </c>
      <c r="C65" s="17"/>
      <c r="D65" s="17"/>
      <c r="E65" s="17"/>
      <c r="F65" s="17"/>
      <c r="G65" s="17"/>
      <c r="H65" s="17"/>
      <c r="I65" s="20" t="s">
        <v>28</v>
      </c>
      <c r="J65" s="17"/>
      <c r="K65" s="21">
        <v>11963</v>
      </c>
      <c r="L65" s="17"/>
      <c r="M65" s="21">
        <v>13613</v>
      </c>
      <c r="N65" s="22"/>
      <c r="O65" s="23"/>
    </row>
    <row r="66" spans="2:15" ht="15" x14ac:dyDescent="0.2">
      <c r="B66" s="36" t="s">
        <v>75</v>
      </c>
      <c r="C66" s="17"/>
      <c r="D66" s="17"/>
      <c r="E66" s="17"/>
      <c r="F66" s="17"/>
      <c r="G66" s="17"/>
      <c r="H66" s="17"/>
      <c r="I66" s="20" t="s">
        <v>28</v>
      </c>
      <c r="J66" s="17"/>
      <c r="K66" s="21">
        <v>4443</v>
      </c>
      <c r="L66" s="17"/>
      <c r="M66" s="21">
        <v>14597</v>
      </c>
      <c r="N66" s="22"/>
      <c r="O66" s="23"/>
    </row>
    <row r="67" spans="2:15" ht="15" x14ac:dyDescent="0.2">
      <c r="B67" s="36" t="s">
        <v>76</v>
      </c>
      <c r="C67" s="17"/>
      <c r="D67" s="17"/>
      <c r="E67" s="17"/>
      <c r="F67" s="17"/>
      <c r="G67" s="17"/>
      <c r="H67" s="17"/>
      <c r="I67" s="20" t="s">
        <v>77</v>
      </c>
      <c r="J67" s="17"/>
      <c r="K67" s="21">
        <v>27858</v>
      </c>
      <c r="L67" s="17"/>
      <c r="M67" s="21">
        <v>28868</v>
      </c>
      <c r="N67" s="22"/>
      <c r="O67" s="23"/>
    </row>
    <row r="68" spans="2:15" ht="11.25" customHeight="1" x14ac:dyDescent="0.2">
      <c r="B68" s="17"/>
      <c r="C68" s="17"/>
      <c r="D68" s="17"/>
      <c r="E68" s="17"/>
      <c r="F68" s="17"/>
      <c r="G68" s="17"/>
      <c r="H68" s="17"/>
      <c r="I68" s="20"/>
      <c r="J68" s="17"/>
      <c r="K68" s="28"/>
      <c r="L68" s="17"/>
      <c r="M68" s="29"/>
      <c r="N68" s="22"/>
      <c r="O68" s="23"/>
    </row>
    <row r="69" spans="2:15" ht="15.75" x14ac:dyDescent="0.25">
      <c r="B69" s="16" t="s">
        <v>78</v>
      </c>
      <c r="C69" s="17"/>
      <c r="D69" s="17"/>
      <c r="E69" s="17"/>
      <c r="F69" s="17"/>
      <c r="G69" s="17"/>
      <c r="H69" s="17"/>
      <c r="I69" s="20"/>
      <c r="J69" s="17"/>
      <c r="K69" s="31">
        <f>SUM(K58:K67)</f>
        <v>173933</v>
      </c>
      <c r="L69" s="17"/>
      <c r="M69" s="32">
        <f>SUM(M58:M68)</f>
        <v>213747</v>
      </c>
      <c r="N69" s="32"/>
      <c r="O69" s="23"/>
    </row>
    <row r="70" spans="2:15" ht="15.75" x14ac:dyDescent="0.25">
      <c r="B70" s="17"/>
      <c r="C70" s="17"/>
      <c r="D70" s="17"/>
      <c r="E70" s="17"/>
      <c r="F70" s="17"/>
      <c r="G70" s="17"/>
      <c r="H70" s="17"/>
      <c r="I70" s="20"/>
      <c r="J70" s="17"/>
      <c r="K70" s="31"/>
      <c r="L70" s="17"/>
      <c r="M70" s="32"/>
      <c r="N70" s="32"/>
      <c r="O70" s="23"/>
    </row>
    <row r="71" spans="2:15" ht="16.5" thickBot="1" x14ac:dyDescent="0.3">
      <c r="B71" s="30" t="s">
        <v>42</v>
      </c>
      <c r="C71" s="17"/>
      <c r="D71" s="17"/>
      <c r="E71" s="17"/>
      <c r="F71" s="17"/>
      <c r="G71" s="17"/>
      <c r="H71" s="17"/>
      <c r="I71" s="20"/>
      <c r="J71" s="17"/>
      <c r="K71" s="38">
        <f>+K69+K56+K46</f>
        <v>937166</v>
      </c>
      <c r="L71" s="16"/>
      <c r="M71" s="46">
        <f>+M69+M56+M46</f>
        <v>962875</v>
      </c>
      <c r="N71" s="40"/>
      <c r="O71" s="23"/>
    </row>
    <row r="72" spans="2:15" ht="15.75" hidden="1" thickTop="1" x14ac:dyDescent="0.2">
      <c r="B72" s="14"/>
      <c r="C72" s="14"/>
      <c r="D72" s="41"/>
      <c r="F72" s="14"/>
      <c r="G72" s="14"/>
      <c r="H72" s="14"/>
      <c r="I72" s="14"/>
      <c r="J72" s="14"/>
      <c r="K72" s="47">
        <f>+K71-K34</f>
        <v>0</v>
      </c>
      <c r="L72" s="14"/>
      <c r="M72" s="48">
        <f>+M71-M34</f>
        <v>0</v>
      </c>
      <c r="N72" s="40"/>
      <c r="O72" s="23"/>
    </row>
    <row r="73" spans="2:15" ht="4.5" customHeight="1" thickTop="1" x14ac:dyDescent="0.2">
      <c r="M73" s="23"/>
      <c r="N73" s="23"/>
      <c r="O73" s="23"/>
    </row>
    <row r="74" spans="2:15" x14ac:dyDescent="0.2">
      <c r="M74" s="49"/>
      <c r="N74" s="49"/>
      <c r="O74" s="50"/>
    </row>
    <row r="75" spans="2:15" x14ac:dyDescent="0.2">
      <c r="M75" s="51"/>
      <c r="N75" s="51"/>
    </row>
    <row r="76" spans="2:15" ht="15" x14ac:dyDescent="0.25">
      <c r="B76" s="52" t="s">
        <v>79</v>
      </c>
    </row>
    <row r="77" spans="2:15" x14ac:dyDescent="0.2">
      <c r="K77" s="53"/>
      <c r="M77" s="54"/>
    </row>
    <row r="78" spans="2:15" x14ac:dyDescent="0.2">
      <c r="K78" s="53"/>
      <c r="M78" s="55"/>
    </row>
  </sheetData>
  <mergeCells count="3">
    <mergeCell ref="B2:N2"/>
    <mergeCell ref="A3:N3"/>
    <mergeCell ref="A4:N4"/>
  </mergeCells>
  <pageMargins left="0.42" right="0.56000000000000005" top="0.36" bottom="0.55000000000000004" header="0.17" footer="0.26"/>
  <pageSetup paperSize="9" scale="60" orientation="portrait" r:id="rId1"/>
  <headerFooter alignWithMargins="0">
    <oddFooter>&amp;LCarl Zeiss Meditec AG&amp;8  
MAG-CC &amp;D &amp;T&amp;R&amp;8&amp;F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6"/>
  <sheetViews>
    <sheetView zoomScale="75" zoomScaleNormal="75" workbookViewId="0">
      <selection activeCell="T33" sqref="T33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27.28515625" style="1" customWidth="1"/>
    <col min="8" max="8" width="4.5703125" style="1" customWidth="1"/>
    <col min="9" max="9" width="17.5703125" style="1" hidden="1" customWidth="1"/>
    <col min="10" max="10" width="4.42578125" style="1" hidden="1" customWidth="1"/>
    <col min="11" max="11" width="17.140625" style="1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6384" width="11.42578125" style="1"/>
  </cols>
  <sheetData>
    <row r="2" spans="1:15" ht="4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.75" x14ac:dyDescent="0.25">
      <c r="A4" s="3" t="s">
        <v>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4.25" x14ac:dyDescent="0.2">
      <c r="B5" s="14"/>
      <c r="C5" s="14"/>
      <c r="D5" s="56"/>
      <c r="E5" s="56"/>
      <c r="F5" s="14"/>
      <c r="G5" s="14"/>
      <c r="H5" s="14"/>
      <c r="I5" s="14"/>
      <c r="J5" s="14"/>
      <c r="K5" s="14"/>
      <c r="L5" s="14"/>
      <c r="O5" s="57"/>
    </row>
    <row r="6" spans="1:15" ht="31.5" x14ac:dyDescent="0.25">
      <c r="B6" s="6"/>
      <c r="C6" s="6"/>
      <c r="D6" s="6"/>
      <c r="E6" s="6"/>
      <c r="F6" s="6"/>
      <c r="G6" s="6" t="s">
        <v>2</v>
      </c>
      <c r="H6" s="6"/>
      <c r="I6" s="7" t="s">
        <v>81</v>
      </c>
      <c r="J6" s="6"/>
      <c r="K6" s="58" t="s">
        <v>82</v>
      </c>
      <c r="L6" s="6"/>
      <c r="M6" s="58" t="s">
        <v>83</v>
      </c>
      <c r="N6" s="9"/>
    </row>
    <row r="7" spans="1:15" ht="15" x14ac:dyDescent="0.25">
      <c r="B7" s="10"/>
      <c r="C7" s="10"/>
      <c r="D7" s="10"/>
      <c r="E7" s="10"/>
      <c r="F7" s="10"/>
      <c r="G7" s="10"/>
      <c r="H7" s="10"/>
      <c r="I7" s="10"/>
      <c r="J7" s="10"/>
      <c r="K7" s="12" t="s">
        <v>84</v>
      </c>
      <c r="L7" s="10"/>
      <c r="M7" s="12" t="s">
        <v>84</v>
      </c>
      <c r="N7" s="13"/>
      <c r="O7" s="14"/>
    </row>
    <row r="8" spans="1:15" ht="15" x14ac:dyDescent="0.25">
      <c r="B8" s="10"/>
      <c r="C8" s="10"/>
      <c r="D8" s="10"/>
      <c r="E8" s="10"/>
      <c r="F8" s="10"/>
      <c r="G8" s="10"/>
      <c r="H8" s="10"/>
      <c r="I8" s="10"/>
      <c r="J8" s="10"/>
      <c r="K8" s="13"/>
      <c r="L8" s="10"/>
      <c r="M8" s="13"/>
      <c r="N8" s="13"/>
    </row>
    <row r="9" spans="1:15" ht="15.75" x14ac:dyDescent="0.25">
      <c r="B9" s="16" t="s">
        <v>85</v>
      </c>
      <c r="C9" s="17"/>
      <c r="D9" s="17"/>
      <c r="E9" s="17"/>
      <c r="F9" s="17"/>
      <c r="G9" s="17"/>
      <c r="H9" s="17"/>
      <c r="I9" s="17"/>
      <c r="J9" s="17"/>
      <c r="K9" s="19"/>
      <c r="L9" s="17"/>
      <c r="M9" s="19"/>
      <c r="N9" s="19"/>
    </row>
    <row r="10" spans="1:15" ht="15" x14ac:dyDescent="0.2">
      <c r="B10" s="17" t="s">
        <v>86</v>
      </c>
      <c r="C10" s="17"/>
      <c r="D10" s="17"/>
      <c r="E10" s="17"/>
      <c r="F10" s="17"/>
      <c r="G10" s="17"/>
      <c r="H10" s="17"/>
      <c r="I10" s="59" t="str">
        <f>IF('[1]Bila D'!I10&lt;&gt;"",'[1]Bila D'!I10,"")</f>
        <v>(2f) (11)</v>
      </c>
      <c r="J10" s="17"/>
      <c r="K10" s="22">
        <f>'[1]Bila D'!K10</f>
        <v>121476</v>
      </c>
      <c r="L10" s="17"/>
      <c r="M10" s="22">
        <f>'[1]Bila D'!M10</f>
        <v>121627</v>
      </c>
      <c r="N10" s="22"/>
      <c r="O10" s="23"/>
    </row>
    <row r="11" spans="1:15" ht="15" x14ac:dyDescent="0.2">
      <c r="B11" s="24" t="s">
        <v>87</v>
      </c>
      <c r="C11" s="24"/>
      <c r="D11" s="24"/>
      <c r="E11" s="24"/>
      <c r="F11" s="24"/>
      <c r="G11" s="17"/>
      <c r="H11" s="17"/>
      <c r="I11" s="59" t="str">
        <f>IF('[1]Bila D'!I11&lt;&gt;"",'[1]Bila D'!I11,"")</f>
        <v>(2g) (12)</v>
      </c>
      <c r="J11" s="17"/>
      <c r="K11" s="22">
        <f>'[1]Bila D'!K11</f>
        <v>15388</v>
      </c>
      <c r="L11" s="17"/>
      <c r="M11" s="22">
        <f>'[1]Bila D'!M11</f>
        <v>20922</v>
      </c>
      <c r="N11" s="22"/>
      <c r="O11" s="23"/>
    </row>
    <row r="12" spans="1:15" ht="15" x14ac:dyDescent="0.2">
      <c r="B12" s="17" t="s">
        <v>88</v>
      </c>
      <c r="C12" s="17"/>
      <c r="D12" s="17"/>
      <c r="E12" s="17"/>
      <c r="F12" s="17"/>
      <c r="G12" s="17"/>
      <c r="H12" s="17"/>
      <c r="I12" s="59" t="str">
        <f>IF('[1]Bila D'!I12&lt;&gt;"",'[1]Bila D'!I12,"")</f>
        <v>(2h) (13)</v>
      </c>
      <c r="J12" s="17"/>
      <c r="K12" s="22">
        <f>'[1]Bila D'!K12</f>
        <v>48346</v>
      </c>
      <c r="L12" s="17"/>
      <c r="M12" s="22">
        <f>'[1]Bila D'!M12</f>
        <v>48484</v>
      </c>
      <c r="N12" s="22"/>
      <c r="O12" s="23"/>
    </row>
    <row r="13" spans="1:15" ht="15" hidden="1" x14ac:dyDescent="0.2">
      <c r="B13" s="17" t="s">
        <v>89</v>
      </c>
      <c r="C13" s="17"/>
      <c r="D13" s="17"/>
      <c r="E13" s="17"/>
      <c r="F13" s="17"/>
      <c r="G13" s="17"/>
      <c r="H13" s="17"/>
      <c r="I13" s="59" t="str">
        <f>IF('[1]Bila D'!I13&lt;&gt;"",'[1]Bila D'!I13,"")</f>
        <v>(15)</v>
      </c>
      <c r="J13" s="17"/>
      <c r="K13" s="22">
        <f>'[1]Bila D'!K13</f>
        <v>0</v>
      </c>
      <c r="L13" s="17"/>
      <c r="M13" s="22">
        <f>'[1]Bila D'!M13</f>
        <v>0</v>
      </c>
      <c r="N13" s="22"/>
      <c r="O13" s="23"/>
    </row>
    <row r="14" spans="1:15" ht="15" x14ac:dyDescent="0.2">
      <c r="B14" s="17" t="s">
        <v>90</v>
      </c>
      <c r="C14" s="17"/>
      <c r="D14" s="17"/>
      <c r="E14" s="17"/>
      <c r="F14" s="17"/>
      <c r="G14" s="17"/>
      <c r="H14" s="17"/>
      <c r="I14" s="59" t="str">
        <f>IF('[1]Bila D'!I14&lt;&gt;"",'[1]Bila D'!I14,"")</f>
        <v>(15)</v>
      </c>
      <c r="J14" s="17"/>
      <c r="K14" s="22">
        <f>'[1]Bila D'!K14</f>
        <v>364</v>
      </c>
      <c r="L14" s="17"/>
      <c r="M14" s="22">
        <f>'[1]Bila D'!M14</f>
        <v>364</v>
      </c>
      <c r="N14" s="22"/>
      <c r="O14" s="23"/>
    </row>
    <row r="15" spans="1:15" ht="15" x14ac:dyDescent="0.2">
      <c r="B15" s="17" t="s">
        <v>91</v>
      </c>
      <c r="C15" s="17"/>
      <c r="D15" s="17"/>
      <c r="E15" s="17"/>
      <c r="F15" s="17"/>
      <c r="G15" s="17"/>
      <c r="H15" s="17"/>
      <c r="I15" s="59" t="str">
        <f>IF('[1]Bila D'!I15&lt;&gt;"",'[1]Bila D'!I15,"")</f>
        <v>(2j) (16)</v>
      </c>
      <c r="J15" s="17"/>
      <c r="K15" s="22">
        <f>'[1]Bila D'!K15</f>
        <v>42284</v>
      </c>
      <c r="L15" s="17"/>
      <c r="M15" s="60">
        <f>'[1]Bila D'!M15</f>
        <v>47198</v>
      </c>
      <c r="N15" s="22"/>
      <c r="O15" s="23"/>
    </row>
    <row r="16" spans="1:15" ht="15" x14ac:dyDescent="0.2">
      <c r="B16" s="17" t="s">
        <v>92</v>
      </c>
      <c r="C16" s="17"/>
      <c r="D16" s="17"/>
      <c r="E16" s="17"/>
      <c r="F16" s="17"/>
      <c r="G16" s="17"/>
      <c r="H16" s="17"/>
      <c r="I16" s="59" t="str">
        <f>IF('[1]Bila D'!I16&lt;&gt;"",'[1]Bila D'!I16,"")</f>
        <v>(19)</v>
      </c>
      <c r="J16" s="17"/>
      <c r="K16" s="22">
        <f>'[1]Bila D'!K16</f>
        <v>4073</v>
      </c>
      <c r="L16" s="17"/>
      <c r="M16" s="22">
        <f>'[1]Bila D'!M16</f>
        <v>4393</v>
      </c>
      <c r="N16" s="22"/>
      <c r="O16" s="23"/>
    </row>
    <row r="17" spans="2:15" ht="15" x14ac:dyDescent="0.2">
      <c r="B17" s="36" t="s">
        <v>93</v>
      </c>
      <c r="C17" s="17"/>
      <c r="D17" s="17"/>
      <c r="E17" s="17"/>
      <c r="F17" s="17"/>
      <c r="G17" s="17"/>
      <c r="H17" s="17"/>
      <c r="I17" s="59" t="str">
        <f>IF('[1]Bila D'!I17&lt;&gt;"",'[1]Bila D'!I17,"")</f>
        <v>(17)</v>
      </c>
      <c r="J17" s="17"/>
      <c r="K17" s="22">
        <f>'[1]Bila D'!K17</f>
        <v>13115</v>
      </c>
      <c r="L17" s="17"/>
      <c r="M17" s="22">
        <f>'[1]Bila D'!M17</f>
        <v>11056</v>
      </c>
      <c r="N17" s="22"/>
      <c r="O17" s="23"/>
    </row>
    <row r="18" spans="2:15" ht="6.75" customHeight="1" x14ac:dyDescent="0.2">
      <c r="B18" s="17"/>
      <c r="C18" s="17"/>
      <c r="D18" s="17"/>
      <c r="E18" s="17"/>
      <c r="F18" s="17"/>
      <c r="G18" s="17"/>
      <c r="H18" s="17"/>
      <c r="I18" s="59" t="str">
        <f>IF('[1]Bila D'!I18&lt;&gt;"",'[1]Bila D'!I18,"")</f>
        <v/>
      </c>
      <c r="J18" s="17"/>
      <c r="K18" s="29"/>
      <c r="L18" s="17"/>
      <c r="M18" s="29"/>
      <c r="N18" s="22"/>
      <c r="O18" s="23"/>
    </row>
    <row r="19" spans="2:15" ht="15.75" x14ac:dyDescent="0.25">
      <c r="B19" s="30" t="s">
        <v>94</v>
      </c>
      <c r="C19" s="17"/>
      <c r="D19" s="17"/>
      <c r="E19" s="17"/>
      <c r="F19" s="17"/>
      <c r="G19" s="17"/>
      <c r="H19" s="17"/>
      <c r="I19" s="59" t="str">
        <f>IF('[1]Bila D'!I19&lt;&gt;"",'[1]Bila D'!I19,"")</f>
        <v/>
      </c>
      <c r="J19" s="17"/>
      <c r="K19" s="32">
        <f>'[1]Bila D'!K19</f>
        <v>245046</v>
      </c>
      <c r="L19" s="17"/>
      <c r="M19" s="32">
        <f>'[1]Bila D'!M19</f>
        <v>254044</v>
      </c>
      <c r="N19" s="32"/>
      <c r="O19" s="23"/>
    </row>
    <row r="20" spans="2:15" ht="15" x14ac:dyDescent="0.2">
      <c r="B20" s="17"/>
      <c r="C20" s="17"/>
      <c r="D20" s="17"/>
      <c r="E20" s="17"/>
      <c r="F20" s="17"/>
      <c r="G20" s="17"/>
      <c r="H20" s="17"/>
      <c r="I20" s="59" t="str">
        <f>IF('[1]Bila D'!I20&lt;&gt;"",'[1]Bila D'!I20,"")</f>
        <v/>
      </c>
      <c r="J20" s="17"/>
      <c r="K20" s="34"/>
      <c r="L20" s="17"/>
      <c r="M20" s="34"/>
      <c r="N20" s="34"/>
      <c r="O20" s="23"/>
    </row>
    <row r="21" spans="2:15" ht="15" x14ac:dyDescent="0.2">
      <c r="B21" s="17" t="s">
        <v>95</v>
      </c>
      <c r="C21" s="17"/>
      <c r="D21" s="17"/>
      <c r="E21" s="17"/>
      <c r="F21" s="17"/>
      <c r="G21" s="17"/>
      <c r="H21" s="17"/>
      <c r="I21" s="59" t="str">
        <f>IF('[1]Bila D'!I21&lt;&gt;"",'[1]Bila D'!I21,"")</f>
        <v>(2k) (18)</v>
      </c>
      <c r="J21" s="17"/>
      <c r="K21" s="22">
        <f>'[1]Bila D'!K21</f>
        <v>157255</v>
      </c>
      <c r="L21" s="17"/>
      <c r="M21" s="22">
        <f>'[1]Bila D'!M21</f>
        <v>143013</v>
      </c>
      <c r="N21" s="22"/>
      <c r="O21" s="23"/>
    </row>
    <row r="22" spans="2:15" ht="15" x14ac:dyDescent="0.2">
      <c r="B22" s="17" t="s">
        <v>96</v>
      </c>
      <c r="C22" s="17"/>
      <c r="D22" s="17"/>
      <c r="E22" s="17"/>
      <c r="F22" s="17"/>
      <c r="G22" s="17"/>
      <c r="H22" s="17"/>
      <c r="I22" s="59" t="str">
        <f>IF('[1]Bila D'!I22&lt;&gt;"",'[1]Bila D'!I22,"")</f>
        <v>(19)</v>
      </c>
      <c r="J22" s="17"/>
      <c r="K22" s="22">
        <f>'[1]Bila D'!K22</f>
        <v>125880</v>
      </c>
      <c r="L22" s="17"/>
      <c r="M22" s="22">
        <f>'[1]Bila D'!M22</f>
        <v>136662</v>
      </c>
      <c r="N22" s="22"/>
      <c r="O22" s="23"/>
    </row>
    <row r="23" spans="2:15" ht="15" x14ac:dyDescent="0.2">
      <c r="B23" s="17" t="s">
        <v>97</v>
      </c>
      <c r="C23" s="17"/>
      <c r="D23" s="17"/>
      <c r="E23" s="17"/>
      <c r="F23" s="17"/>
      <c r="G23" s="17"/>
      <c r="H23" s="17"/>
      <c r="I23" s="59" t="str">
        <f>IF('[1]Bila D'!I23&lt;&gt;"",'[1]Bila D'!I23,"")</f>
        <v>(2u) (35)</v>
      </c>
      <c r="J23" s="17"/>
      <c r="K23" s="22">
        <f>'[1]Bila D'!K23</f>
        <v>62949</v>
      </c>
      <c r="L23" s="17"/>
      <c r="M23" s="22">
        <f>'[1]Bila D'!M23</f>
        <v>42718</v>
      </c>
      <c r="N23" s="22"/>
      <c r="O23" s="23"/>
    </row>
    <row r="24" spans="2:15" ht="15" x14ac:dyDescent="0.2">
      <c r="B24" s="17" t="s">
        <v>98</v>
      </c>
      <c r="C24" s="17"/>
      <c r="D24" s="17"/>
      <c r="E24" s="17"/>
      <c r="F24" s="17"/>
      <c r="G24" s="17"/>
      <c r="H24" s="17"/>
      <c r="I24" s="59" t="str">
        <f>IF('[1]Bila D'!I24&lt;&gt;"",'[1]Bila D'!I24,"")</f>
        <v>(2u) (35)</v>
      </c>
      <c r="J24" s="17"/>
      <c r="K24" s="22">
        <f>'[1]Bila D'!K24</f>
        <v>324420</v>
      </c>
      <c r="L24" s="17"/>
      <c r="M24" s="22">
        <f>'[1]Bila D'!M24</f>
        <v>241389</v>
      </c>
      <c r="N24" s="22"/>
      <c r="O24" s="23"/>
    </row>
    <row r="25" spans="2:15" ht="15" x14ac:dyDescent="0.2">
      <c r="B25" s="17" t="s">
        <v>99</v>
      </c>
      <c r="C25" s="17"/>
      <c r="D25" s="17"/>
      <c r="E25" s="17"/>
      <c r="F25" s="17"/>
      <c r="G25" s="17"/>
      <c r="H25" s="17"/>
      <c r="I25" s="59" t="str">
        <f>IF('[1]Bila D'!I25&lt;&gt;"",'[1]Bila D'!I25,"")</f>
        <v/>
      </c>
      <c r="J25" s="17"/>
      <c r="K25" s="22">
        <f>+'[1]Bila D'!K25</f>
        <v>1302</v>
      </c>
      <c r="L25" s="17"/>
      <c r="M25" s="22">
        <f>'[1]Bila D'!M25</f>
        <v>2380</v>
      </c>
      <c r="N25" s="22"/>
      <c r="O25" s="23"/>
    </row>
    <row r="26" spans="2:15" ht="15" x14ac:dyDescent="0.2">
      <c r="B26" s="17" t="s">
        <v>100</v>
      </c>
      <c r="C26" s="17"/>
      <c r="D26" s="17"/>
      <c r="E26" s="17"/>
      <c r="F26" s="17"/>
      <c r="G26" s="17"/>
      <c r="H26" s="17"/>
      <c r="I26" s="59" t="str">
        <f>IF('[1]Bila D'!I26&lt;&gt;"",'[1]Bila D'!I26,"")</f>
        <v>(2b) (2i) (20)</v>
      </c>
      <c r="J26" s="17"/>
      <c r="K26" s="22">
        <f>+'[1]Bila D'!K26</f>
        <v>6475</v>
      </c>
      <c r="L26" s="17"/>
      <c r="M26" s="22">
        <f>'[1]Bila D'!M26</f>
        <v>124064</v>
      </c>
      <c r="N26" s="22"/>
      <c r="O26" s="23"/>
    </row>
    <row r="27" spans="2:15" ht="15" x14ac:dyDescent="0.2">
      <c r="B27" s="17" t="s">
        <v>101</v>
      </c>
      <c r="C27" s="17"/>
      <c r="D27" s="17"/>
      <c r="E27" s="17"/>
      <c r="F27" s="17"/>
      <c r="G27" s="17"/>
      <c r="H27" s="17"/>
      <c r="I27" s="59" t="str">
        <f>IF('[1]Bila D'!I27&lt;&gt;"",'[1]Bila D'!I27,"")</f>
        <v>(2b) (21)</v>
      </c>
      <c r="J27" s="17"/>
      <c r="K27" s="22">
        <f>'[1]Bila D'!K27</f>
        <v>9650</v>
      </c>
      <c r="L27" s="17"/>
      <c r="M27" s="22">
        <f>'[1]Bila D'!M27</f>
        <v>9079</v>
      </c>
      <c r="N27" s="22"/>
      <c r="O27" s="23"/>
    </row>
    <row r="28" spans="2:15" ht="15" hidden="1" x14ac:dyDescent="0.2">
      <c r="B28" s="36" t="s">
        <v>102</v>
      </c>
      <c r="C28" s="17"/>
      <c r="D28" s="17"/>
      <c r="E28" s="17"/>
      <c r="F28" s="17"/>
      <c r="G28" s="17"/>
      <c r="H28" s="17"/>
      <c r="I28" s="59" t="str">
        <f>+'[1]Bila D'!I28</f>
        <v>(2i)</v>
      </c>
      <c r="J28" s="17"/>
      <c r="K28" s="22">
        <f>+'[1]Bila D'!K28</f>
        <v>0</v>
      </c>
      <c r="L28" s="17"/>
      <c r="M28" s="22">
        <f>'[1]Bila D'!M28</f>
        <v>0</v>
      </c>
      <c r="N28" s="22"/>
      <c r="O28" s="23"/>
    </row>
    <row r="29" spans="2:15" ht="15" hidden="1" x14ac:dyDescent="0.2">
      <c r="B29" s="36" t="s">
        <v>103</v>
      </c>
      <c r="C29" s="17"/>
      <c r="D29" s="17"/>
      <c r="E29" s="17"/>
      <c r="F29" s="17"/>
      <c r="G29" s="17"/>
      <c r="H29" s="17"/>
      <c r="I29" s="59" t="str">
        <f>+'[1]Bila D'!I29</f>
        <v>(12)</v>
      </c>
      <c r="J29" s="17"/>
      <c r="K29" s="61">
        <f>+'[1]Bila D'!K29</f>
        <v>0</v>
      </c>
      <c r="L29" s="17"/>
      <c r="M29" s="62">
        <f>'[1]Bila D'!M29</f>
        <v>0</v>
      </c>
      <c r="N29" s="22"/>
      <c r="O29" s="23"/>
    </row>
    <row r="30" spans="2:15" ht="15" x14ac:dyDescent="0.2">
      <c r="B30" s="17" t="s">
        <v>104</v>
      </c>
      <c r="C30" s="17"/>
      <c r="D30" s="17"/>
      <c r="E30" s="17"/>
      <c r="F30" s="17"/>
      <c r="G30" s="17"/>
      <c r="H30" s="17"/>
      <c r="I30" s="59" t="str">
        <f>IF('[1]Bila D'!I30&lt;&gt;"",'[1]Bila D'!I30,"")</f>
        <v>(2m) (22)</v>
      </c>
      <c r="J30" s="17"/>
      <c r="K30" s="34">
        <f>'[1]Bila D'!K30</f>
        <v>4189</v>
      </c>
      <c r="L30" s="17"/>
      <c r="M30" s="34">
        <f>'[1]Bila D'!M30</f>
        <v>9526</v>
      </c>
      <c r="N30" s="22"/>
      <c r="O30" s="23"/>
    </row>
    <row r="31" spans="2:15" ht="6.75" customHeight="1" x14ac:dyDescent="0.2">
      <c r="B31" s="17"/>
      <c r="C31" s="17"/>
      <c r="D31" s="17"/>
      <c r="E31" s="17"/>
      <c r="F31" s="17"/>
      <c r="G31" s="17"/>
      <c r="H31" s="17"/>
      <c r="I31" s="59" t="str">
        <f>IF('[1]Bila D'!I31&lt;&gt;"",'[1]Bila D'!I31,"")</f>
        <v/>
      </c>
      <c r="J31" s="17"/>
      <c r="K31" s="63"/>
      <c r="L31" s="17"/>
      <c r="M31" s="29"/>
      <c r="N31" s="22"/>
      <c r="O31" s="23"/>
    </row>
    <row r="32" spans="2:15" ht="15.75" x14ac:dyDescent="0.25">
      <c r="B32" s="30" t="s">
        <v>105</v>
      </c>
      <c r="C32" s="17"/>
      <c r="D32" s="17"/>
      <c r="E32" s="17"/>
      <c r="F32" s="17"/>
      <c r="G32" s="17"/>
      <c r="H32" s="17"/>
      <c r="I32" s="59" t="str">
        <f>IF('[1]Bila D'!I32&lt;&gt;"",'[1]Bila D'!I32,"")</f>
        <v/>
      </c>
      <c r="J32" s="17"/>
      <c r="K32" s="32">
        <f>'[1]Bila D'!K32</f>
        <v>692120</v>
      </c>
      <c r="L32" s="17"/>
      <c r="M32" s="32">
        <f>'[1]Bila D'!M32</f>
        <v>708831</v>
      </c>
      <c r="N32" s="32"/>
      <c r="O32" s="23"/>
    </row>
    <row r="33" spans="1:15" ht="15.75" x14ac:dyDescent="0.25">
      <c r="B33" s="17"/>
      <c r="C33" s="17"/>
      <c r="D33" s="17"/>
      <c r="E33" s="17"/>
      <c r="F33" s="17"/>
      <c r="G33" s="17"/>
      <c r="H33" s="17"/>
      <c r="I33" s="59" t="str">
        <f>IF('[1]Bila D'!I33&lt;&gt;"",'[1]Bila D'!I33,"")</f>
        <v/>
      </c>
      <c r="J33" s="17"/>
      <c r="K33" s="32"/>
      <c r="L33" s="17"/>
      <c r="M33" s="32"/>
      <c r="N33" s="34"/>
      <c r="O33" s="23"/>
    </row>
    <row r="34" spans="1:15" ht="16.5" thickBot="1" x14ac:dyDescent="0.3">
      <c r="B34" s="30" t="s">
        <v>106</v>
      </c>
      <c r="C34" s="17"/>
      <c r="D34" s="17"/>
      <c r="E34" s="17"/>
      <c r="F34" s="17"/>
      <c r="G34" s="17"/>
      <c r="H34" s="17"/>
      <c r="I34" s="59" t="str">
        <f>IF('[1]Bila D'!I34&lt;&gt;"",'[1]Bila D'!I34,"")</f>
        <v/>
      </c>
      <c r="J34" s="17"/>
      <c r="K34" s="64">
        <f>'[1]Bila D'!K34</f>
        <v>937166</v>
      </c>
      <c r="L34" s="16"/>
      <c r="M34" s="46">
        <f>'[1]Bila D'!M34</f>
        <v>962875</v>
      </c>
      <c r="N34" s="40"/>
      <c r="O34" s="23"/>
    </row>
    <row r="35" spans="1:15" ht="15.75" thickTop="1" x14ac:dyDescent="0.2">
      <c r="B35" s="17"/>
      <c r="C35" s="17"/>
      <c r="D35" s="17"/>
      <c r="E35" s="17"/>
      <c r="F35" s="17"/>
      <c r="G35" s="17"/>
      <c r="H35" s="17"/>
      <c r="I35" s="59" t="str">
        <f>IF('[1]Bila D'!I35&lt;&gt;"",'[1]Bila D'!I35,"")</f>
        <v/>
      </c>
      <c r="J35" s="17"/>
      <c r="K35" s="34"/>
      <c r="L35" s="17"/>
      <c r="M35" s="34"/>
      <c r="N35" s="34"/>
      <c r="O35" s="23"/>
    </row>
    <row r="36" spans="1:15" ht="15.75" x14ac:dyDescent="0.25">
      <c r="B36" s="16" t="s">
        <v>107</v>
      </c>
      <c r="C36" s="17"/>
      <c r="D36" s="17"/>
      <c r="E36" s="17"/>
      <c r="F36" s="17"/>
      <c r="G36" s="17"/>
      <c r="H36" s="17"/>
      <c r="I36" s="59" t="str">
        <f>IF('[1]Bila D'!I36&lt;&gt;"",'[1]Bila D'!I36,"")</f>
        <v/>
      </c>
      <c r="J36" s="17"/>
      <c r="K36" s="34"/>
      <c r="L36" s="17"/>
      <c r="M36" s="34"/>
      <c r="N36" s="34"/>
      <c r="O36" s="23"/>
    </row>
    <row r="37" spans="1:15" ht="15" x14ac:dyDescent="0.2">
      <c r="A37" s="41"/>
      <c r="B37" s="36" t="s">
        <v>108</v>
      </c>
      <c r="C37" s="17"/>
      <c r="D37" s="17"/>
      <c r="E37" s="17"/>
      <c r="F37" s="17"/>
      <c r="G37" s="17"/>
      <c r="H37" s="17"/>
      <c r="I37" s="59" t="str">
        <f>IF('[1]Bila D'!I37&lt;&gt;"",'[1]Bila D'!I37,"")</f>
        <v>(23)</v>
      </c>
      <c r="J37" s="17"/>
      <c r="K37" s="22">
        <f>'[1]Bila D'!K37</f>
        <v>81310</v>
      </c>
      <c r="L37" s="17"/>
      <c r="M37" s="22">
        <f>'[1]Bila D'!M37</f>
        <v>81310</v>
      </c>
      <c r="N37" s="22"/>
      <c r="O37" s="23"/>
    </row>
    <row r="38" spans="1:15" ht="15" x14ac:dyDescent="0.2">
      <c r="B38" s="17" t="s">
        <v>109</v>
      </c>
      <c r="C38" s="17"/>
      <c r="D38" s="17"/>
      <c r="E38" s="17"/>
      <c r="F38" s="17"/>
      <c r="G38" s="17"/>
      <c r="H38" s="17"/>
      <c r="I38" s="59" t="str">
        <f>IF('[1]Bila D'!I38&lt;&gt;"",'[1]Bila D'!I38,"")</f>
        <v>(23)</v>
      </c>
      <c r="J38" s="17"/>
      <c r="K38" s="22">
        <f>'[1]Bila D'!K38</f>
        <v>313863</v>
      </c>
      <c r="L38" s="17"/>
      <c r="M38" s="22">
        <f>'[1]Bila D'!M38</f>
        <v>313863</v>
      </c>
      <c r="N38" s="22"/>
      <c r="O38" s="23"/>
    </row>
    <row r="39" spans="1:15" ht="15.75" customHeight="1" x14ac:dyDescent="0.2">
      <c r="B39" s="17" t="s">
        <v>110</v>
      </c>
      <c r="C39" s="17"/>
      <c r="D39" s="17"/>
      <c r="E39" s="17"/>
      <c r="F39" s="17"/>
      <c r="G39" s="17"/>
      <c r="H39" s="17"/>
      <c r="I39" s="59" t="str">
        <f>IF('[1]Bila D'!I39&lt;&gt;"",'[1]Bila D'!I39,"")</f>
        <v>(23)</v>
      </c>
      <c r="J39" s="17"/>
      <c r="K39" s="22">
        <f>'[1]Bila D'!K39</f>
        <v>294915</v>
      </c>
      <c r="L39" s="17" t="s">
        <v>2</v>
      </c>
      <c r="M39" s="22">
        <f>'[1]Bila D'!M39</f>
        <v>261309</v>
      </c>
      <c r="N39" s="22"/>
      <c r="O39" s="23"/>
    </row>
    <row r="40" spans="1:15" ht="15" hidden="1" x14ac:dyDescent="0.2">
      <c r="B40" s="17" t="s">
        <v>111</v>
      </c>
      <c r="C40" s="17"/>
      <c r="D40" s="17"/>
      <c r="E40" s="17"/>
      <c r="F40" s="17"/>
      <c r="G40" s="17"/>
      <c r="H40" s="17"/>
      <c r="I40" s="59" t="str">
        <f>IF('[1]Bila D'!I40&lt;&gt;"",'[1]Bila D'!I40,"")</f>
        <v>(12)</v>
      </c>
      <c r="J40" s="17"/>
      <c r="K40" s="61">
        <f>'[1]Bila D'!K40</f>
        <v>0</v>
      </c>
      <c r="L40" s="17"/>
      <c r="M40" s="62">
        <f>'[1]Bila D'!M40</f>
        <v>0</v>
      </c>
      <c r="N40" s="22"/>
      <c r="O40" s="23"/>
    </row>
    <row r="41" spans="1:15" ht="15" x14ac:dyDescent="0.2">
      <c r="B41" s="17" t="s">
        <v>112</v>
      </c>
      <c r="C41" s="17"/>
      <c r="D41" s="17"/>
      <c r="E41" s="17"/>
      <c r="F41" s="17"/>
      <c r="G41" s="17"/>
      <c r="H41" s="17"/>
      <c r="I41" s="59" t="str">
        <f>IF('[1]Bila D'!I41&lt;&gt;"",'[1]Bila D'!I41,"")</f>
        <v>(2n) (23)</v>
      </c>
      <c r="J41" s="17"/>
      <c r="K41" s="61">
        <f>'[1]Bila D'!K41</f>
        <v>-13938</v>
      </c>
      <c r="L41" s="17"/>
      <c r="M41" s="62">
        <f>'[1]Bila D'!M41</f>
        <v>-1491</v>
      </c>
      <c r="N41" s="22"/>
      <c r="O41" s="23"/>
    </row>
    <row r="42" spans="1:15" ht="6.75" customHeight="1" x14ac:dyDescent="0.2">
      <c r="B42" s="17"/>
      <c r="C42" s="17"/>
      <c r="D42" s="17"/>
      <c r="E42" s="17"/>
      <c r="F42" s="17"/>
      <c r="G42" s="17"/>
      <c r="H42" s="17"/>
      <c r="I42" s="59" t="str">
        <f>IF('[1]Bila D'!I42&lt;&gt;"",'[1]Bila D'!I42,"")</f>
        <v/>
      </c>
      <c r="J42" s="17"/>
      <c r="K42" s="29"/>
      <c r="L42" s="17"/>
      <c r="M42" s="29"/>
      <c r="N42" s="22"/>
      <c r="O42" s="23"/>
    </row>
    <row r="43" spans="1:15" ht="15" x14ac:dyDescent="0.2">
      <c r="B43" s="17" t="s">
        <v>113</v>
      </c>
      <c r="C43" s="17"/>
      <c r="D43" s="17"/>
      <c r="E43" s="17"/>
      <c r="F43" s="17"/>
      <c r="G43" s="17"/>
      <c r="H43" s="17"/>
      <c r="I43" s="59" t="str">
        <f>IF('[1]Bila D'!I43&lt;&gt;"",'[1]Bila D'!I43,"")</f>
        <v/>
      </c>
      <c r="J43" s="17"/>
      <c r="K43" s="22">
        <f>'[1]Bila D'!K43</f>
        <v>676150</v>
      </c>
      <c r="L43" s="17"/>
      <c r="M43" s="22">
        <f>'[1]Bila D'!M43</f>
        <v>654991</v>
      </c>
      <c r="N43" s="22"/>
      <c r="O43" s="43"/>
    </row>
    <row r="44" spans="1:15" ht="15" x14ac:dyDescent="0.2">
      <c r="B44" s="17" t="s">
        <v>114</v>
      </c>
      <c r="C44" s="17"/>
      <c r="D44" s="17"/>
      <c r="E44" s="17"/>
      <c r="F44" s="17"/>
      <c r="G44" s="17"/>
      <c r="H44" s="17"/>
      <c r="I44" s="59" t="str">
        <f>IF('[1]Bila D'!I44&lt;&gt;"",'[1]Bila D'!I44,"")</f>
        <v>(23)</v>
      </c>
      <c r="J44" s="17"/>
      <c r="K44" s="22">
        <f>'[1]Bila D'!K44</f>
        <v>36228</v>
      </c>
      <c r="L44" s="17"/>
      <c r="M44" s="22">
        <f>'[1]Bila D'!M44</f>
        <v>40806</v>
      </c>
      <c r="N44" s="22"/>
      <c r="O44" s="23"/>
    </row>
    <row r="45" spans="1:15" ht="3.75" customHeight="1" x14ac:dyDescent="0.2">
      <c r="B45" s="17"/>
      <c r="C45" s="17"/>
      <c r="D45" s="17"/>
      <c r="E45" s="17"/>
      <c r="F45" s="17"/>
      <c r="G45" s="17"/>
      <c r="H45" s="17"/>
      <c r="I45" s="59" t="str">
        <f>IF('[1]Bila D'!I45&lt;&gt;"",'[1]Bila D'!I45,"")</f>
        <v/>
      </c>
      <c r="J45" s="17"/>
      <c r="K45" s="29">
        <f>'[1]Bila D'!K45</f>
        <v>0</v>
      </c>
      <c r="L45" s="17"/>
      <c r="M45" s="29">
        <f>'[1]Bila D'!M45</f>
        <v>0</v>
      </c>
      <c r="N45" s="22"/>
      <c r="O45" s="23"/>
    </row>
    <row r="46" spans="1:15" ht="15.75" x14ac:dyDescent="0.25">
      <c r="B46" s="16" t="s">
        <v>115</v>
      </c>
      <c r="C46" s="17"/>
      <c r="D46" s="17"/>
      <c r="E46" s="17"/>
      <c r="F46" s="17"/>
      <c r="G46" s="17"/>
      <c r="H46" s="17"/>
      <c r="I46" s="59" t="str">
        <f>IF('[1]Bila D'!I46&lt;&gt;"",'[1]Bila D'!I46,"")</f>
        <v/>
      </c>
      <c r="J46" s="17"/>
      <c r="K46" s="32">
        <f>'[1]Bila D'!K46</f>
        <v>712378</v>
      </c>
      <c r="L46" s="17"/>
      <c r="M46" s="32">
        <f>'[1]Bila D'!M46</f>
        <v>695797</v>
      </c>
      <c r="N46" s="32"/>
      <c r="O46" s="23"/>
    </row>
    <row r="47" spans="1:15" ht="15" x14ac:dyDescent="0.2">
      <c r="B47" s="17"/>
      <c r="C47" s="17"/>
      <c r="D47" s="17"/>
      <c r="E47" s="17"/>
      <c r="F47" s="17"/>
      <c r="G47" s="17"/>
      <c r="H47" s="17"/>
      <c r="I47" s="59" t="str">
        <f>IF('[1]Bila D'!I47&lt;&gt;"",'[1]Bila D'!I47,"")</f>
        <v/>
      </c>
      <c r="J47" s="17"/>
      <c r="K47" s="34"/>
      <c r="L47" s="17"/>
      <c r="M47" s="34"/>
      <c r="N47" s="34"/>
      <c r="O47" s="23"/>
    </row>
    <row r="48" spans="1:15" ht="15" x14ac:dyDescent="0.2">
      <c r="B48" s="36" t="s">
        <v>116</v>
      </c>
      <c r="C48" s="17"/>
      <c r="D48" s="17"/>
      <c r="E48" s="17"/>
      <c r="F48" s="17"/>
      <c r="G48" s="17"/>
      <c r="H48" s="17"/>
      <c r="I48" s="59" t="str">
        <f>IF('[1]Bila D'!I48&lt;&gt;"",'[1]Bila D'!I48,"")</f>
        <v>(2o) (24)</v>
      </c>
      <c r="J48" s="17"/>
      <c r="K48" s="22">
        <f>'[1]Bila D'!K48</f>
        <v>14681</v>
      </c>
      <c r="L48" s="17"/>
      <c r="M48" s="22">
        <f>'[1]Bila D'!M48</f>
        <v>12973</v>
      </c>
      <c r="N48" s="22"/>
      <c r="O48" s="23"/>
    </row>
    <row r="49" spans="2:15" ht="15" x14ac:dyDescent="0.2">
      <c r="B49" s="36" t="s">
        <v>117</v>
      </c>
      <c r="C49" s="17"/>
      <c r="D49" s="17"/>
      <c r="E49" s="17"/>
      <c r="F49" s="17"/>
      <c r="G49" s="17"/>
      <c r="H49" s="17"/>
      <c r="I49" s="59" t="str">
        <f>IF('[1]Bila D'!I49&lt;&gt;"",'[1]Bila D'!I49,"")</f>
        <v>(2p) (25)</v>
      </c>
      <c r="J49" s="17"/>
      <c r="K49" s="22">
        <f>'[1]Bila D'!K49</f>
        <v>10831</v>
      </c>
      <c r="L49" s="17"/>
      <c r="M49" s="22">
        <f>'[1]Bila D'!M49</f>
        <v>12583</v>
      </c>
      <c r="N49" s="22"/>
      <c r="O49" s="23"/>
    </row>
    <row r="50" spans="2:15" ht="15" x14ac:dyDescent="0.2">
      <c r="B50" s="36" t="s">
        <v>118</v>
      </c>
      <c r="C50" s="17"/>
      <c r="D50" s="17"/>
      <c r="E50" s="17"/>
      <c r="F50" s="17"/>
      <c r="G50" s="17"/>
      <c r="H50" s="17"/>
      <c r="I50" s="59" t="str">
        <f>IF('[1]Bila D'!I50&lt;&gt;"",'[1]Bila D'!I50,"")</f>
        <v>(26)</v>
      </c>
      <c r="J50" s="17"/>
      <c r="K50" s="22">
        <f>'[1]Bila D'!K50</f>
        <v>2232</v>
      </c>
      <c r="L50" s="17"/>
      <c r="M50" s="22">
        <f>'[1]Bila D'!M50</f>
        <v>2386</v>
      </c>
      <c r="N50" s="22"/>
      <c r="O50" s="23"/>
    </row>
    <row r="51" spans="2:15" ht="15" x14ac:dyDescent="0.2">
      <c r="B51" s="36" t="s">
        <v>119</v>
      </c>
      <c r="C51" s="17"/>
      <c r="D51" s="17"/>
      <c r="E51" s="17"/>
      <c r="F51" s="17"/>
      <c r="G51" s="17"/>
      <c r="H51" s="17"/>
      <c r="I51" s="59" t="str">
        <f>IF('[1]Bila D'!I51&lt;&gt;"",'[1]Bila D'!I51,"")</f>
        <v>(2l) (30)</v>
      </c>
      <c r="J51" s="17"/>
      <c r="K51" s="22">
        <f>'[1]Bila D'!K51</f>
        <v>12809</v>
      </c>
      <c r="L51" s="17"/>
      <c r="M51" s="22">
        <f>'[1]Bila D'!M51</f>
        <v>14366</v>
      </c>
      <c r="N51" s="22"/>
      <c r="O51" s="23"/>
    </row>
    <row r="52" spans="2:15" ht="15" hidden="1" x14ac:dyDescent="0.2">
      <c r="B52" s="36" t="s">
        <v>120</v>
      </c>
      <c r="C52" s="17"/>
      <c r="D52" s="17"/>
      <c r="E52" s="17"/>
      <c r="F52" s="17"/>
      <c r="G52" s="17"/>
      <c r="H52" s="17"/>
      <c r="I52" s="59" t="str">
        <f>IF('[1]Bila D'!I52&lt;&gt;"",'[1]Bila D'!I52,"")</f>
        <v/>
      </c>
      <c r="J52" s="17"/>
      <c r="K52" s="22">
        <f>'[1]Bila D'!K52</f>
        <v>0</v>
      </c>
      <c r="L52" s="17"/>
      <c r="M52" s="22">
        <f>'[1]Bila D'!M52</f>
        <v>0</v>
      </c>
      <c r="N52" s="22"/>
      <c r="O52" s="23"/>
    </row>
    <row r="53" spans="2:15" ht="15" x14ac:dyDescent="0.2">
      <c r="B53" s="36" t="s">
        <v>121</v>
      </c>
      <c r="C53" s="17"/>
      <c r="D53" s="17"/>
      <c r="E53" s="17"/>
      <c r="F53" s="17"/>
      <c r="G53" s="17"/>
      <c r="H53" s="17"/>
      <c r="I53" s="59" t="str">
        <f>IF('[1]Bila D'!I53&lt;&gt;"",'[1]Bila D'!I53,"")</f>
        <v/>
      </c>
      <c r="J53" s="17"/>
      <c r="K53" s="22">
        <f>'[1]Bila D'!K53</f>
        <v>7283</v>
      </c>
      <c r="L53" s="17"/>
      <c r="M53" s="22">
        <f>'[1]Bila D'!M53</f>
        <v>7532</v>
      </c>
      <c r="N53" s="22"/>
      <c r="O53" s="23"/>
    </row>
    <row r="54" spans="2:15" ht="15" x14ac:dyDescent="0.2">
      <c r="B54" s="17" t="s">
        <v>122</v>
      </c>
      <c r="C54" s="17"/>
      <c r="D54" s="17"/>
      <c r="E54" s="17"/>
      <c r="F54" s="17"/>
      <c r="G54" s="17"/>
      <c r="H54" s="17"/>
      <c r="I54" s="59" t="str">
        <f>IF('[1]Bila D'!I54&lt;&gt;"",'[1]Bila D'!I54,"")</f>
        <v>(2j) (16)</v>
      </c>
      <c r="J54" s="17"/>
      <c r="K54" s="22">
        <f>'[1]Bila D'!K54</f>
        <v>3019</v>
      </c>
      <c r="L54" s="17"/>
      <c r="M54" s="22">
        <f>'[1]Bila D'!M54</f>
        <v>3491</v>
      </c>
      <c r="N54" s="22"/>
      <c r="O54" s="23"/>
    </row>
    <row r="55" spans="2:15" ht="7.5" customHeight="1" x14ac:dyDescent="0.2">
      <c r="B55" s="17"/>
      <c r="C55" s="17"/>
      <c r="D55" s="17"/>
      <c r="E55" s="17"/>
      <c r="F55" s="17"/>
      <c r="G55" s="17"/>
      <c r="H55" s="17"/>
      <c r="I55" s="59" t="str">
        <f>IF('[1]Bila D'!I55&lt;&gt;"",'[1]Bila D'!I55,"")</f>
        <v/>
      </c>
      <c r="J55" s="17"/>
      <c r="K55" s="29"/>
      <c r="L55" s="17"/>
      <c r="M55" s="29"/>
      <c r="N55" s="22"/>
      <c r="O55" s="23"/>
    </row>
    <row r="56" spans="2:15" ht="15.75" x14ac:dyDescent="0.25">
      <c r="B56" s="16" t="s">
        <v>123</v>
      </c>
      <c r="C56" s="17"/>
      <c r="D56" s="17"/>
      <c r="E56" s="17"/>
      <c r="F56" s="17"/>
      <c r="G56" s="17"/>
      <c r="H56" s="17"/>
      <c r="I56" s="59" t="str">
        <f>IF('[1]Bila D'!I56&lt;&gt;"",'[1]Bila D'!I56,"")</f>
        <v/>
      </c>
      <c r="J56" s="17"/>
      <c r="K56" s="32">
        <f>'[1]Bila D'!K56</f>
        <v>50855</v>
      </c>
      <c r="L56" s="17"/>
      <c r="M56" s="32">
        <f>'[1]Bila D'!M56</f>
        <v>53331</v>
      </c>
      <c r="N56" s="32"/>
      <c r="O56" s="23"/>
    </row>
    <row r="57" spans="2:15" ht="15" x14ac:dyDescent="0.2">
      <c r="B57" s="17"/>
      <c r="C57" s="17"/>
      <c r="D57" s="17"/>
      <c r="E57" s="17"/>
      <c r="F57" s="17"/>
      <c r="G57" s="17"/>
      <c r="H57" s="17"/>
      <c r="I57" s="59" t="str">
        <f>IF('[1]Bila D'!I57&lt;&gt;"",'[1]Bila D'!I57,"")</f>
        <v/>
      </c>
      <c r="J57" s="17"/>
      <c r="K57" s="34"/>
      <c r="L57" s="17"/>
      <c r="M57" s="34"/>
      <c r="N57" s="34"/>
      <c r="O57" s="23"/>
    </row>
    <row r="58" spans="2:15" ht="15" x14ac:dyDescent="0.2">
      <c r="B58" s="36" t="s">
        <v>124</v>
      </c>
      <c r="C58" s="17"/>
      <c r="D58" s="17"/>
      <c r="E58" s="17"/>
      <c r="F58" s="17"/>
      <c r="G58" s="17"/>
      <c r="H58" s="17"/>
      <c r="I58" s="59" t="str">
        <f>IF('[1]Bila D'!I58&lt;&gt;"",'[1]Bila D'!I58,"")</f>
        <v>(2b) (2p) (25)</v>
      </c>
      <c r="J58" s="17"/>
      <c r="K58" s="22">
        <f>'[1]Bila D'!K58</f>
        <v>28597</v>
      </c>
      <c r="L58" s="17"/>
      <c r="M58" s="22">
        <f>'[1]Bila D'!M58</f>
        <v>29728</v>
      </c>
      <c r="N58" s="22"/>
      <c r="O58" s="23"/>
    </row>
    <row r="59" spans="2:15" ht="15" x14ac:dyDescent="0.2">
      <c r="B59" s="36" t="s">
        <v>125</v>
      </c>
      <c r="C59" s="17"/>
      <c r="D59" s="17"/>
      <c r="E59" s="17"/>
      <c r="F59" s="17"/>
      <c r="G59" s="17"/>
      <c r="H59" s="17"/>
      <c r="I59" s="59" t="str">
        <f>IF('[1]Bila D'!I59&lt;&gt;"",'[1]Bila D'!I59,"")</f>
        <v>(2b) (27)</v>
      </c>
      <c r="J59" s="17"/>
      <c r="K59" s="22">
        <f>'[1]Bila D'!K59</f>
        <v>59708</v>
      </c>
      <c r="L59" s="17"/>
      <c r="M59" s="22">
        <f>'[1]Bila D'!M59</f>
        <v>65126</v>
      </c>
      <c r="N59" s="22"/>
      <c r="O59" s="23"/>
    </row>
    <row r="60" spans="2:15" ht="15" x14ac:dyDescent="0.2">
      <c r="B60" s="36" t="s">
        <v>126</v>
      </c>
      <c r="C60" s="17"/>
      <c r="D60" s="17"/>
      <c r="E60" s="17"/>
      <c r="F60" s="17"/>
      <c r="G60" s="17"/>
      <c r="H60" s="17"/>
      <c r="I60" s="59" t="str">
        <f>IF('[1]Bila D'!I60&lt;&gt;"",'[1]Bila D'!I60,"")</f>
        <v>(2i)</v>
      </c>
      <c r="J60" s="17"/>
      <c r="K60" s="22">
        <f>'[1]Bila D'!K60</f>
        <v>1529</v>
      </c>
      <c r="L60" s="17"/>
      <c r="M60" s="22">
        <f>'[1]Bila D'!M60</f>
        <v>5938</v>
      </c>
      <c r="N60" s="22"/>
      <c r="O60" s="23"/>
    </row>
    <row r="61" spans="2:15" ht="15" x14ac:dyDescent="0.2">
      <c r="B61" s="36" t="s">
        <v>127</v>
      </c>
      <c r="C61" s="17"/>
      <c r="D61" s="17"/>
      <c r="E61" s="17"/>
      <c r="F61" s="17"/>
      <c r="G61" s="17"/>
      <c r="H61" s="17"/>
      <c r="I61" s="59" t="str">
        <f>IF('[1]Bila D'!I61&lt;&gt;"",'[1]Bila D'!I61,"")</f>
        <v>(26)</v>
      </c>
      <c r="J61" s="17"/>
      <c r="K61" s="22">
        <f>'[1]Bila D'!K61</f>
        <v>456</v>
      </c>
      <c r="L61" s="17"/>
      <c r="M61" s="22">
        <f>'[1]Bila D'!M61</f>
        <v>6432</v>
      </c>
      <c r="N61" s="22"/>
      <c r="O61" s="23"/>
    </row>
    <row r="62" spans="2:15" ht="15" x14ac:dyDescent="0.2">
      <c r="B62" s="36" t="s">
        <v>128</v>
      </c>
      <c r="C62" s="17"/>
      <c r="D62" s="17"/>
      <c r="E62" s="17"/>
      <c r="F62" s="17"/>
      <c r="G62" s="17"/>
      <c r="H62" s="17"/>
      <c r="I62" s="59" t="str">
        <f>IF('[1]Bila D'!I62&lt;&gt;"",'[1]Bila D'!I62,"")</f>
        <v>(2l) (30)</v>
      </c>
      <c r="J62" s="17"/>
      <c r="K62" s="22">
        <f>'[1]Bila D'!K62</f>
        <v>1858</v>
      </c>
      <c r="L62" s="17"/>
      <c r="M62" s="22">
        <f>'[1]Bila D'!M62</f>
        <v>1787</v>
      </c>
      <c r="N62" s="22"/>
      <c r="O62" s="23"/>
    </row>
    <row r="63" spans="2:15" ht="15" x14ac:dyDescent="0.2">
      <c r="B63" s="36" t="s">
        <v>129</v>
      </c>
      <c r="C63" s="17"/>
      <c r="D63" s="17"/>
      <c r="E63" s="17"/>
      <c r="F63" s="17"/>
      <c r="G63" s="17"/>
      <c r="H63" s="17"/>
      <c r="I63" s="59" t="str">
        <f>IF('[1]Bila D'!I63&lt;&gt;"",'[1]Bila D'!I63,"")</f>
        <v/>
      </c>
      <c r="J63" s="17"/>
      <c r="K63" s="22">
        <f>'[1]Bila D'!K63</f>
        <v>28765</v>
      </c>
      <c r="L63" s="17"/>
      <c r="M63" s="22">
        <f>'[1]Bila D'!M63</f>
        <v>36935</v>
      </c>
      <c r="N63" s="22"/>
      <c r="O63" s="23"/>
    </row>
    <row r="64" spans="2:15" ht="15" x14ac:dyDescent="0.2">
      <c r="B64" s="36" t="s">
        <v>130</v>
      </c>
      <c r="C64" s="17"/>
      <c r="D64" s="17"/>
      <c r="E64" s="17"/>
      <c r="F64" s="17"/>
      <c r="G64" s="17"/>
      <c r="H64" s="17"/>
      <c r="I64" s="59" t="str">
        <f>IF('[1]Bila D'!I64&lt;&gt;"",'[1]Bila D'!I64,"")</f>
        <v/>
      </c>
      <c r="J64" s="17"/>
      <c r="K64" s="60">
        <f>'[1]Bila D'!K64</f>
        <v>8756</v>
      </c>
      <c r="L64" s="17"/>
      <c r="M64" s="22">
        <f>'[1]Bila D'!M64</f>
        <v>10723</v>
      </c>
      <c r="N64" s="22"/>
      <c r="O64" s="23"/>
    </row>
    <row r="65" spans="2:15" ht="15" x14ac:dyDescent="0.2">
      <c r="B65" s="36" t="s">
        <v>131</v>
      </c>
      <c r="C65" s="17"/>
      <c r="D65" s="17"/>
      <c r="E65" s="17"/>
      <c r="F65" s="17"/>
      <c r="G65" s="17"/>
      <c r="H65" s="17"/>
      <c r="I65" s="59" t="str">
        <f>IF('[1]Bila D'!I65&lt;&gt;"",'[1]Bila D'!I65,"")</f>
        <v>(2u) (35)</v>
      </c>
      <c r="J65" s="17"/>
      <c r="K65" s="22">
        <f>'[1]Bila D'!K65</f>
        <v>11963</v>
      </c>
      <c r="L65" s="17"/>
      <c r="M65" s="22">
        <f>'[1]Bila D'!M65</f>
        <v>13613</v>
      </c>
      <c r="N65" s="22"/>
      <c r="O65" s="23"/>
    </row>
    <row r="66" spans="2:15" ht="15" x14ac:dyDescent="0.2">
      <c r="B66" s="36" t="s">
        <v>132</v>
      </c>
      <c r="C66" s="17"/>
      <c r="D66" s="17"/>
      <c r="E66" s="17"/>
      <c r="F66" s="17"/>
      <c r="G66" s="17"/>
      <c r="H66" s="17"/>
      <c r="I66" s="59" t="str">
        <f>IF('[1]Bila D'!I66&lt;&gt;"",'[1]Bila D'!I66,"")</f>
        <v>(2u) (35)</v>
      </c>
      <c r="J66" s="17"/>
      <c r="K66" s="22">
        <f>'[1]Bila D'!K66</f>
        <v>4443</v>
      </c>
      <c r="L66" s="17"/>
      <c r="M66" s="22">
        <f>'[1]Bila D'!M66</f>
        <v>14597</v>
      </c>
      <c r="N66" s="22"/>
      <c r="O66" s="23"/>
    </row>
    <row r="67" spans="2:15" ht="15" x14ac:dyDescent="0.2">
      <c r="B67" s="36" t="s">
        <v>133</v>
      </c>
      <c r="C67" s="17"/>
      <c r="D67" s="17"/>
      <c r="E67" s="17"/>
      <c r="F67" s="17"/>
      <c r="G67" s="17"/>
      <c r="H67" s="17"/>
      <c r="I67" s="59" t="str">
        <f>IF('[1]Bila D'!I67&lt;&gt;"",'[1]Bila D'!I67,"")</f>
        <v>(28)</v>
      </c>
      <c r="J67" s="17"/>
      <c r="K67" s="22">
        <f>'[1]Bila D'!K67</f>
        <v>27858</v>
      </c>
      <c r="L67" s="17"/>
      <c r="M67" s="22">
        <f>'[1]Bila D'!M67</f>
        <v>28868</v>
      </c>
      <c r="N67" s="22"/>
      <c r="O67" s="23"/>
    </row>
    <row r="68" spans="2:15" ht="7.5" customHeight="1" x14ac:dyDescent="0.2">
      <c r="B68" s="17"/>
      <c r="C68" s="17"/>
      <c r="D68" s="17"/>
      <c r="E68" s="17"/>
      <c r="F68" s="17"/>
      <c r="G68" s="17"/>
      <c r="H68" s="17"/>
      <c r="I68" s="59" t="str">
        <f>IF('[1]Bila D'!I68&lt;&gt;"",'[1]Bila D'!I68,"")</f>
        <v/>
      </c>
      <c r="J68" s="17"/>
      <c r="K68" s="29"/>
      <c r="L68" s="17"/>
      <c r="M68" s="29"/>
      <c r="N68" s="22"/>
      <c r="O68" s="23"/>
    </row>
    <row r="69" spans="2:15" ht="15.75" x14ac:dyDescent="0.25">
      <c r="B69" s="16" t="s">
        <v>134</v>
      </c>
      <c r="C69" s="17"/>
      <c r="D69" s="17"/>
      <c r="E69" s="17"/>
      <c r="F69" s="17"/>
      <c r="G69" s="17"/>
      <c r="H69" s="17"/>
      <c r="I69" s="59" t="str">
        <f>IF('[1]Bila D'!I69&lt;&gt;"",'[1]Bila D'!I69,"")</f>
        <v/>
      </c>
      <c r="J69" s="17"/>
      <c r="K69" s="32">
        <f>'[1]Bila D'!K69</f>
        <v>173933</v>
      </c>
      <c r="L69" s="17"/>
      <c r="M69" s="32">
        <f>'[1]Bila D'!M69</f>
        <v>213747</v>
      </c>
      <c r="N69" s="32"/>
      <c r="O69" s="23"/>
    </row>
    <row r="70" spans="2:15" ht="15.75" x14ac:dyDescent="0.25">
      <c r="B70" s="17"/>
      <c r="C70" s="17"/>
      <c r="D70" s="17"/>
      <c r="E70" s="17"/>
      <c r="F70" s="17"/>
      <c r="G70" s="17"/>
      <c r="H70" s="17"/>
      <c r="I70" s="59" t="str">
        <f>IF('[1]Bila D'!I70&lt;&gt;"",'[1]Bila D'!I70,"")</f>
        <v/>
      </c>
      <c r="J70" s="17"/>
      <c r="K70" s="32"/>
      <c r="L70" s="17"/>
      <c r="M70" s="32"/>
      <c r="N70" s="32"/>
      <c r="O70" s="23"/>
    </row>
    <row r="71" spans="2:15" ht="16.5" thickBot="1" x14ac:dyDescent="0.3">
      <c r="B71" s="30" t="s">
        <v>135</v>
      </c>
      <c r="C71" s="17"/>
      <c r="D71" s="17"/>
      <c r="E71" s="17"/>
      <c r="F71" s="17"/>
      <c r="G71" s="17"/>
      <c r="H71" s="17"/>
      <c r="I71" s="59" t="str">
        <f>IF('[1]Bila D'!I71&lt;&gt;"",'[1]Bila D'!I71,"")</f>
        <v/>
      </c>
      <c r="J71" s="17"/>
      <c r="K71" s="46">
        <f>'[1]Bila D'!K71</f>
        <v>937166</v>
      </c>
      <c r="L71" s="16"/>
      <c r="M71" s="46">
        <f>'[1]Bila D'!M71</f>
        <v>962875</v>
      </c>
      <c r="N71" s="40"/>
      <c r="O71" s="23"/>
    </row>
    <row r="72" spans="2:15" ht="15.75" thickTop="1" x14ac:dyDescent="0.2">
      <c r="B72" s="14"/>
      <c r="C72" s="14"/>
      <c r="D72" s="41"/>
      <c r="F72" s="14"/>
      <c r="G72" s="14"/>
      <c r="H72" s="14"/>
      <c r="I72" s="14"/>
      <c r="J72" s="14"/>
      <c r="K72" s="48"/>
      <c r="L72" s="14"/>
      <c r="M72" s="48"/>
      <c r="N72" s="40"/>
      <c r="O72" s="23"/>
    </row>
    <row r="73" spans="2:15" ht="4.5" customHeight="1" x14ac:dyDescent="0.2">
      <c r="M73" s="23"/>
      <c r="N73" s="23"/>
      <c r="O73" s="23"/>
    </row>
    <row r="74" spans="2:15" x14ac:dyDescent="0.2">
      <c r="M74" s="49"/>
      <c r="N74" s="49"/>
      <c r="O74" s="50"/>
    </row>
    <row r="75" spans="2:15" x14ac:dyDescent="0.2">
      <c r="M75" s="51"/>
      <c r="N75" s="51"/>
    </row>
    <row r="76" spans="2:15" ht="15" x14ac:dyDescent="0.25">
      <c r="B76" s="52" t="s">
        <v>136</v>
      </c>
    </row>
  </sheetData>
  <mergeCells count="3">
    <mergeCell ref="B2:N2"/>
    <mergeCell ref="A3:N3"/>
    <mergeCell ref="A4:N4"/>
  </mergeCells>
  <pageMargins left="0.42" right="0.56000000000000005" top="0.36" bottom="0.55000000000000004" header="0.17" footer="0.26"/>
  <pageSetup paperSize="9" scale="63" orientation="portrait" r:id="rId1"/>
  <headerFooter alignWithMargins="0">
    <oddFooter>&amp;LCarl Zeiss Meditec AG&amp;8  
MAG-CC &amp;D &amp;T&amp;R&amp;8&amp;F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Bila D</vt:lpstr>
      <vt:lpstr>Bila E</vt:lpstr>
      <vt:lpstr>'Bila D'!Druckbereich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2013-07-17T06:18:37Z</dcterms:created>
  <dcterms:modified xsi:type="dcterms:W3CDTF">2013-07-17T06:36:17Z</dcterms:modified>
</cp:coreProperties>
</file>