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45" yWindow="0" windowWidth="9735" windowHeight="12570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Deutsch'!$A$1:$M$94</definedName>
    <definedName name="_xlnm.Print_Area" localSheetId="2">'CF Englisch'!$A$2:$I$91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Deutsch'!$H:$M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Englisch'!$A$2:$I$91</definedName>
    <definedName name="Z_B02404C9_0B86_4F3B_B019_D74D948E6837_.wvu.Rows" localSheetId="1" hidden="1">'CF Deutsch'!$23:$23,'CF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Englisch'!$A$2:$I$91</definedName>
    <definedName name="Z_FDAE682A_51EB_4B66_9E79_99892BA93E9C_.wvu.Rows" localSheetId="1" hidden="1">'CF Deutsch'!$23:$23,'CF Deutsch'!$47:$47,'CF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Sven Hamann - Persönliche Ansicht" guid="{FDAE682A-51EB-4B66-9E79-99892BA93E9C}" mergeInterval="0" personalView="1" maximized="1" windowWidth="1276" windowHeight="823" activeSheetId="2" showComments="commIndAndComment"/>
    <customWorkbookView name="Maik Pülmanns - Persönliche Ansicht" guid="{B02404C9-0B86-4F3B-B019-D74D948E6837}" mergeInterval="0" personalView="1" maximized="1" windowWidth="1020" windowHeight="569" activeSheetId="2"/>
  </customWorkbookViews>
</workbook>
</file>

<file path=xl/calcChain.xml><?xml version="1.0" encoding="utf-8"?>
<calcChain xmlns="http://schemas.openxmlformats.org/spreadsheetml/2006/main">
  <c r="I39" i="2" l="1"/>
  <c r="I55" i="3" l="1"/>
  <c r="I54" i="3"/>
  <c r="G55" i="3"/>
  <c r="F58" i="3" l="1"/>
  <c r="F55" i="3"/>
  <c r="F56" i="3"/>
  <c r="F57" i="3"/>
  <c r="F59" i="3"/>
  <c r="F60" i="3"/>
  <c r="F61" i="3"/>
  <c r="F51" i="3"/>
  <c r="F52" i="3"/>
  <c r="F53" i="3"/>
  <c r="F54" i="3"/>
  <c r="F20" i="3"/>
  <c r="G22" i="3" l="1"/>
  <c r="G20" i="3" l="1"/>
  <c r="I50" i="2" l="1"/>
  <c r="I42" i="2" l="1"/>
  <c r="I43" i="2" s="1"/>
  <c r="G40" i="3"/>
  <c r="F16" i="4"/>
  <c r="G35" i="3"/>
  <c r="I35" i="3"/>
  <c r="G27" i="3"/>
  <c r="I27" i="3"/>
  <c r="F22" i="3"/>
  <c r="F23" i="3"/>
  <c r="F24" i="3"/>
  <c r="F25" i="3"/>
  <c r="G12" i="3"/>
  <c r="G17" i="3"/>
  <c r="I17" i="3"/>
  <c r="G18" i="3"/>
  <c r="I18" i="3"/>
  <c r="G19" i="3"/>
  <c r="G21" i="3"/>
  <c r="G23" i="3"/>
  <c r="G24" i="3"/>
  <c r="I24" i="3"/>
  <c r="G25" i="3"/>
  <c r="G26" i="3"/>
  <c r="G28" i="3"/>
  <c r="G29" i="3"/>
  <c r="G30" i="3"/>
  <c r="G34" i="3"/>
  <c r="I34" i="3"/>
  <c r="G36" i="3"/>
  <c r="I36" i="3"/>
  <c r="G38" i="3"/>
  <c r="I66" i="2"/>
  <c r="H20" i="4" s="1"/>
  <c r="I85" i="2"/>
  <c r="I85" i="3" s="1"/>
  <c r="G87" i="3"/>
  <c r="I59" i="3"/>
  <c r="G59" i="3"/>
  <c r="G54" i="3"/>
  <c r="G66" i="2"/>
  <c r="G66" i="3" s="1"/>
  <c r="I19" i="3"/>
  <c r="G69" i="3"/>
  <c r="I69" i="3"/>
  <c r="G89" i="3"/>
  <c r="I89" i="3"/>
  <c r="I87" i="3"/>
  <c r="G82" i="3"/>
  <c r="I82" i="3"/>
  <c r="G81" i="3"/>
  <c r="I81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I72" i="3"/>
  <c r="G70" i="3"/>
  <c r="I70" i="3"/>
  <c r="G58" i="3"/>
  <c r="I58" i="3"/>
  <c r="G57" i="3"/>
  <c r="I57" i="3"/>
  <c r="G56" i="3"/>
  <c r="I56" i="3"/>
  <c r="G53" i="3"/>
  <c r="I53" i="3"/>
  <c r="G52" i="3"/>
  <c r="I52" i="3"/>
  <c r="G51" i="3"/>
  <c r="I51" i="3"/>
  <c r="G50" i="3"/>
  <c r="I50" i="3"/>
  <c r="G49" i="3"/>
  <c r="I49" i="3"/>
  <c r="G48" i="3"/>
  <c r="I48" i="3"/>
  <c r="I40" i="3"/>
  <c r="I39" i="3"/>
  <c r="I38" i="3"/>
  <c r="I37" i="3"/>
  <c r="I30" i="3"/>
  <c r="I29" i="3"/>
  <c r="I28" i="3"/>
  <c r="I26" i="3"/>
  <c r="I25" i="3"/>
  <c r="I23" i="3"/>
  <c r="I22" i="3"/>
  <c r="I21" i="3"/>
  <c r="F89" i="3"/>
  <c r="F88" i="3"/>
  <c r="F87" i="3"/>
  <c r="F86" i="3"/>
  <c r="F84" i="3"/>
  <c r="F82" i="3"/>
  <c r="F81" i="3"/>
  <c r="F80" i="3"/>
  <c r="F79" i="3"/>
  <c r="F78" i="3"/>
  <c r="F77" i="3"/>
  <c r="F76" i="3"/>
  <c r="F75" i="3"/>
  <c r="F70" i="3"/>
  <c r="F69" i="3"/>
  <c r="F68" i="3"/>
  <c r="F65" i="3"/>
  <c r="F50" i="3"/>
  <c r="F49" i="3"/>
  <c r="F48" i="3"/>
  <c r="F47" i="3"/>
  <c r="F43" i="3"/>
  <c r="F42" i="3"/>
  <c r="F40" i="3"/>
  <c r="F39" i="3"/>
  <c r="F38" i="3"/>
  <c r="F37" i="3"/>
  <c r="F36" i="3"/>
  <c r="F35" i="3"/>
  <c r="F34" i="3"/>
  <c r="F29" i="3"/>
  <c r="F27" i="3"/>
  <c r="F26" i="3"/>
  <c r="F21" i="3"/>
  <c r="F19" i="3"/>
  <c r="F18" i="3"/>
  <c r="F17" i="3"/>
  <c r="F12" i="3"/>
  <c r="F63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I64" i="3"/>
  <c r="I63" i="3"/>
  <c r="G63" i="3"/>
  <c r="F11" i="3"/>
  <c r="F13" i="3"/>
  <c r="F14" i="3"/>
  <c r="F15" i="3"/>
  <c r="F16" i="3"/>
  <c r="F32" i="3"/>
  <c r="F33" i="3"/>
  <c r="F44" i="3"/>
  <c r="F45" i="3"/>
  <c r="F46" i="3"/>
  <c r="F66" i="3"/>
  <c r="F67" i="3"/>
  <c r="F71" i="3"/>
  <c r="F73" i="3"/>
  <c r="F83" i="3"/>
  <c r="F85" i="3"/>
  <c r="F90" i="3"/>
  <c r="F10" i="3"/>
  <c r="G83" i="3"/>
  <c r="I83" i="3"/>
  <c r="G73" i="3"/>
  <c r="I73" i="3"/>
  <c r="G71" i="3"/>
  <c r="I71" i="3"/>
  <c r="G60" i="3"/>
  <c r="I60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G39" i="3"/>
  <c r="F15" i="4"/>
  <c r="F20" i="4" l="1"/>
  <c r="I66" i="3"/>
  <c r="I12" i="3"/>
  <c r="H11" i="4"/>
  <c r="I88" i="2"/>
  <c r="I44" i="3"/>
  <c r="I43" i="3"/>
  <c r="G85" i="2"/>
  <c r="G37" i="3"/>
  <c r="G42" i="2"/>
  <c r="G85" i="3" l="1"/>
  <c r="H27" i="4"/>
  <c r="I88" i="3"/>
  <c r="I90" i="2"/>
  <c r="I90" i="3" s="1"/>
  <c r="G43" i="3"/>
  <c r="G43" i="2"/>
  <c r="G44" i="3" l="1"/>
  <c r="G88" i="2"/>
  <c r="F27" i="4" l="1"/>
  <c r="G90" i="2"/>
  <c r="G88" i="3"/>
  <c r="G90" i="3" l="1"/>
</calcChain>
</file>

<file path=xl/sharedStrings.xml><?xml version="1.0" encoding="utf-8"?>
<sst xmlns="http://schemas.openxmlformats.org/spreadsheetml/2006/main" count="287" uniqueCount="254">
  <si>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</si>
  <si>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</si>
  <si>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</si>
  <si>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</si>
  <si>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</si>
  <si>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</si>
  <si>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</si>
  <si>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</si>
  <si>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</si>
  <si>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</si>
  <si>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</si>
  <si>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</si>
  <si>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</si>
  <si>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</si>
  <si>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</si>
  <si>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</si>
  <si>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</si>
  <si>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</si>
  <si>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</si>
  <si>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</si>
  <si>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</si>
  <si>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</si>
  <si>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</si>
  <si>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</si>
  <si>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</si>
  <si>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</si>
  <si>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</si>
  <si>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</si>
  <si>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</si>
  <si>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</si>
  <si>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</si>
  <si>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</si>
  <si>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</si>
  <si>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</si>
  <si>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</si>
  <si>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</si>
  <si>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</si>
  <si>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</si>
  <si>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</si>
  <si>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</si>
  <si>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</si>
  <si>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</si>
  <si>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</si>
  <si>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</si>
  <si>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</si>
  <si>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</si>
  <si>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</si>
  <si>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</si>
  <si>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</si>
  <si>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</si>
  <si>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</si>
  <si>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</si>
  <si>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</si>
  <si>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</si>
  <si>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</si>
  <si>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</si>
  <si>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</si>
  <si>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</si>
  <si>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</si>
  <si>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</si>
  <si>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</si>
  <si>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</si>
  <si>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</si>
  <si>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</si>
  <si>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</si>
  <si>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</si>
  <si>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</si>
  <si>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</si>
  <si>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</si>
  <si>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</si>
  <si>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</si>
  <si>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</si>
  <si>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</si>
  <si>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</si>
  <si>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</si>
  <si>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</si>
  <si>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</si>
  <si>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</si>
  <si>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</si>
  <si>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</si>
  <si>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</si>
  <si>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</si>
  <si>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</si>
  <si>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</si>
  <si>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</si>
  <si>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</si>
  <si>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</si>
  <si>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</si>
  <si>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</si>
  <si>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</si>
  <si>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</si>
  <si>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</si>
  <si>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</si>
  <si>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</si>
  <si>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</si>
  <si>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</si>
  <si>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</si>
  <si>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</si>
  <si>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</si>
  <si>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</si>
  <si>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</si>
  <si>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</si>
  <si>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</si>
  <si>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</si>
  <si>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</si>
  <si>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</si>
  <si>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</si>
  <si>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</si>
  <si>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</si>
  <si>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</si>
  <si>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</si>
  <si>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</si>
  <si>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Erwerb des Medizintechnikvertriebs in Frankreich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</si>
  <si>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</si>
  <si>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</si>
  <si>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</si>
  <si>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</si>
  <si>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</si>
  <si>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</si>
  <si>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</si>
  <si>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</si>
  <si>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</si>
  <si>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</si>
  <si>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</si>
  <si>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</si>
  <si>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</si>
  <si>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</si>
  <si>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</si>
  <si>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t>Steuererstattungen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</si>
  <si>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</si>
  <si>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</si>
  <si>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</si>
  <si>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</si>
  <si>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</si>
  <si>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</si>
  <si>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</si>
  <si>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</si>
  <si>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</si>
  <si>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</si>
  <si>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</si>
  <si>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</si>
  <si>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</si>
  <si>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</si>
  <si>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</si>
  <si>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</si>
  <si>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</si>
  <si>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</si>
  <si>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</si>
  <si>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</si>
  <si>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</si>
  <si>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</si>
  <si>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(24)</t>
  </si>
  <si>
    <t>Increase / (decrease) in treasury payables</t>
  </si>
  <si>
    <t>Cash receipts from repayment of loans made to a former shareholder (Acri.Tec)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</si>
  <si>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</si>
  <si>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</si>
  <si>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</si>
  <si>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</si>
  <si>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</si>
  <si>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</si>
  <si>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</si>
  <si>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</si>
  <si>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</si>
  <si>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</si>
  <si>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</si>
  <si>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</si>
  <si>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</si>
  <si>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</si>
  <si>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</si>
  <si>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</si>
  <si>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(Increase) / decrease in treasury receivables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</si>
  <si>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</si>
  <si>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</si>
  <si>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</si>
  <si>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</si>
  <si>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</si>
  <si>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</si>
  <si>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</si>
  <si>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</si>
  <si>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</si>
  <si>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</si>
  <si>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</si>
  <si>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</si>
  <si>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</si>
  <si>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</si>
  <si>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</si>
  <si>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</si>
  <si>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(15) (16)</t>
  </si>
  <si>
    <t>(28)</t>
  </si>
  <si>
    <t>Erwerb konsolidierter Unternehmen / Geschäftsbetriebe abzgl. erhaltener Finanzmittel</t>
  </si>
  <si>
    <t>Acquisition of consolidated companies / businesses, net of cash acquired</t>
  </si>
  <si>
    <t>Kapitalherabsetzung At-Equity Beteiligung</t>
  </si>
  <si>
    <t>(2009/2010: Carl Zeiss Meditec S.A.S.: € 60 thsd.)</t>
  </si>
  <si>
    <t>Reduction of the share capital of investments accounted for using the equity method</t>
  </si>
  <si>
    <t>Net cash provided by/ (used in) financing activities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</si>
  <si>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</si>
  <si>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</si>
  <si>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</si>
  <si>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</si>
  <si>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</si>
  <si>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</si>
  <si>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Geschäftsjahr 2011/2012</t>
  </si>
  <si>
    <t>1. Oktober 2011 -</t>
  </si>
  <si>
    <t>Financial year 2011/2012</t>
  </si>
  <si>
    <t>1 October 2011 -</t>
  </si>
  <si>
    <t>Erwerb IOL/ OVD - Geschäftes IMEX Clinic S.L., Spanien</t>
  </si>
  <si>
    <t>Acquisition of IOL/ OVD-business IMEX Clinic S.L., Spain</t>
  </si>
  <si>
    <t>Investitionen in Planvermögen</t>
  </si>
  <si>
    <t xml:space="preserve">Investment in plan assets </t>
  </si>
  <si>
    <t>Change of short-term debt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</si>
  <si>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</si>
  <si>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</si>
  <si>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</si>
  <si>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</si>
  <si>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</si>
  <si>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</si>
  <si>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</si>
  <si>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</si>
  <si>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Veränderung der kurzfristigen Kredite</t>
  </si>
  <si>
    <t>Veränderung der langfristigen Kredite</t>
  </si>
  <si>
    <t>Change of noncurrent financial liabilities</t>
  </si>
  <si>
    <t>Ergebnis aus sonstigen Beteiligungen</t>
  </si>
  <si>
    <t>Result from other participations</t>
  </si>
  <si>
    <t>Wertaufholungen</t>
  </si>
  <si>
    <t>Gewinne/Verluste aus Abgang von Anlagevermögen</t>
  </si>
  <si>
    <t xml:space="preserve">Gains / losses on disposal of fixed assets </t>
  </si>
  <si>
    <t>(7) (14)</t>
  </si>
  <si>
    <t>(12) (13)</t>
  </si>
  <si>
    <t>(12)</t>
  </si>
  <si>
    <t>(10)</t>
  </si>
  <si>
    <t>Ergebnis aus At-Equity bewerteten Finanzanlagen</t>
  </si>
  <si>
    <t>(18)</t>
  </si>
  <si>
    <t>(19)</t>
  </si>
  <si>
    <t>(17) (20) (21)</t>
  </si>
  <si>
    <t>(24) (25) (27)</t>
  </si>
  <si>
    <t>(26)</t>
  </si>
  <si>
    <t>(30)</t>
  </si>
  <si>
    <t>(22)</t>
  </si>
  <si>
    <t>Geschäftsjahr 2012/2013</t>
  </si>
  <si>
    <t>1. Oktober 2012 -</t>
  </si>
  <si>
    <t>1 October 2012 -</t>
  </si>
  <si>
    <t>Financial year 2012/2013</t>
  </si>
  <si>
    <t>Der nachfolgende Konzernanhang ist integraler Bestandteil des ungeprüften Konzernabschlusses.</t>
  </si>
  <si>
    <t>The following notes to the consolidated financial statements are an integral part of the unaudited consolidated financial statements.</t>
  </si>
  <si>
    <t>Einzahlungen aus Festgeldanlagen</t>
  </si>
  <si>
    <t>Auszahlungen für Festgeldanlagen</t>
  </si>
  <si>
    <t>Proceeds from fixed term deposits</t>
  </si>
  <si>
    <t>Investments in fixed term deposits</t>
  </si>
  <si>
    <t>Konzern-Kapitalflussrechnung (IFRS) 1. Oktober 2012 bis 30. Juni 2013</t>
  </si>
  <si>
    <t>30. Juni 2013</t>
  </si>
  <si>
    <t>30. Juni 2012</t>
  </si>
  <si>
    <t>Consolidated statement of cash flows (IFRS) for the period 
from 1 October 2012 to 30 June 2013</t>
  </si>
  <si>
    <t>30 June 2013</t>
  </si>
  <si>
    <t>30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</si>
</sst>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30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7" fillId="3" borderId="0" xfId="0" applyFont="1" applyFill="1"/>
    <xf numFmtId="0" fontId="18" fillId="3" borderId="0" xfId="0" applyFont="1" applyFill="1"/>
    <xf numFmtId="166" fontId="17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8" fillId="3" borderId="0" xfId="0" applyFont="1" applyFill="1" applyAlignment="1">
      <alignment horizontal="centerContinuous"/>
    </xf>
    <xf numFmtId="166" fontId="17" fillId="3" borderId="0" xfId="0" applyNumberFormat="1" applyFont="1" applyFill="1" applyAlignment="1">
      <alignment horizontal="centerContinuous"/>
    </xf>
    <xf numFmtId="0" fontId="15" fillId="3" borderId="0" xfId="0" applyFont="1" applyFill="1"/>
    <xf numFmtId="49" fontId="14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2" fillId="3" borderId="2" xfId="0" applyFont="1" applyFill="1" applyBorder="1" applyAlignment="1">
      <alignment horizontal="centerContinuous"/>
    </xf>
    <xf numFmtId="0" fontId="1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3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7" fillId="3" borderId="0" xfId="1" applyNumberFormat="1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/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7" fillId="3" borderId="0" xfId="0" applyNumberFormat="1" applyFont="1" applyFill="1" applyBorder="1"/>
    <xf numFmtId="166" fontId="14" fillId="3" borderId="0" xfId="0" applyNumberFormat="1" applyFont="1" applyFill="1" applyBorder="1"/>
    <xf numFmtId="0" fontId="1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6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25" fillId="3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2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/>
    </xf>
    <xf numFmtId="166" fontId="23" fillId="3" borderId="0" xfId="0" applyNumberFormat="1" applyFont="1" applyFill="1" applyAlignment="1">
      <alignment horizontal="centerContinuous"/>
    </xf>
    <xf numFmtId="0" fontId="20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167" fontId="24" fillId="3" borderId="0" xfId="0" applyNumberFormat="1" applyFont="1" applyFill="1" applyAlignment="1"/>
    <xf numFmtId="0" fontId="18" fillId="3" borderId="0" xfId="0" applyFont="1" applyFill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23" fillId="3" borderId="0" xfId="0" applyNumberFormat="1" applyFont="1" applyFill="1"/>
    <xf numFmtId="0" fontId="22" fillId="3" borderId="0" xfId="0" applyFont="1" applyFill="1" applyAlignment="1"/>
    <xf numFmtId="166" fontId="22" fillId="3" borderId="0" xfId="0" applyNumberFormat="1" applyFont="1" applyFill="1" applyAlignment="1"/>
    <xf numFmtId="0" fontId="22" fillId="3" borderId="0" xfId="0" applyFont="1" applyFill="1"/>
    <xf numFmtId="170" fontId="22" fillId="3" borderId="0" xfId="1" applyNumberFormat="1" applyFont="1" applyFill="1" applyBorder="1"/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/>
    <xf numFmtId="166" fontId="22" fillId="3" borderId="0" xfId="0" applyNumberFormat="1" applyFont="1" applyFill="1" applyBorder="1"/>
    <xf numFmtId="166" fontId="23" fillId="3" borderId="0" xfId="0" applyNumberFormat="1" applyFont="1" applyFill="1" applyBorder="1"/>
    <xf numFmtId="166" fontId="22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7" fillId="0" borderId="0" xfId="0" applyFont="1" applyFill="1"/>
    <xf numFmtId="0" fontId="27" fillId="3" borderId="0" xfId="0" applyFont="1" applyFill="1"/>
    <xf numFmtId="0" fontId="28" fillId="3" borderId="0" xfId="0" applyFont="1" applyFill="1"/>
    <xf numFmtId="168" fontId="22" fillId="3" borderId="0" xfId="1" applyNumberFormat="1" applyFont="1" applyFill="1"/>
    <xf numFmtId="168" fontId="23" fillId="3" borderId="0" xfId="1" applyNumberFormat="1" applyFont="1" applyFill="1"/>
    <xf numFmtId="166" fontId="22" fillId="3" borderId="1" xfId="0" applyNumberFormat="1" applyFont="1" applyFill="1" applyBorder="1"/>
    <xf numFmtId="166" fontId="22" fillId="3" borderId="3" xfId="0" applyNumberFormat="1" applyFont="1" applyFill="1" applyBorder="1"/>
    <xf numFmtId="166" fontId="10" fillId="3" borderId="0" xfId="0" applyNumberFormat="1" applyFont="1" applyFill="1"/>
    <xf numFmtId="0" fontId="23" fillId="4" borderId="0" xfId="0" applyFont="1" applyFill="1"/>
    <xf numFmtId="0" fontId="17" fillId="4" borderId="0" xfId="0" applyFont="1" applyFill="1"/>
    <xf numFmtId="0" fontId="14" fillId="4" borderId="0" xfId="0" applyFont="1" applyFill="1" applyAlignment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7" fillId="4" borderId="0" xfId="0" applyNumberFormat="1" applyFont="1" applyFill="1"/>
    <xf numFmtId="166" fontId="14" fillId="4" borderId="0" xfId="0" applyNumberFormat="1" applyFont="1" applyFill="1" applyAlignment="1"/>
    <xf numFmtId="166" fontId="22" fillId="4" borderId="0" xfId="0" applyNumberFormat="1" applyFont="1" applyFill="1" applyAlignment="1"/>
    <xf numFmtId="168" fontId="22" fillId="4" borderId="0" xfId="1" applyNumberFormat="1" applyFont="1" applyFill="1"/>
    <xf numFmtId="168" fontId="23" fillId="4" borderId="0" xfId="1" applyNumberFormat="1" applyFont="1" applyFill="1"/>
    <xf numFmtId="166" fontId="23" fillId="4" borderId="0" xfId="0" applyNumberFormat="1" applyFont="1" applyFill="1"/>
    <xf numFmtId="166" fontId="7" fillId="4" borderId="0" xfId="0" applyNumberFormat="1" applyFont="1" applyFill="1"/>
    <xf numFmtId="166" fontId="23" fillId="4" borderId="1" xfId="0" applyNumberFormat="1" applyFont="1" applyFill="1" applyBorder="1" applyAlignment="1"/>
    <xf numFmtId="166" fontId="22" fillId="4" borderId="1" xfId="0" applyNumberFormat="1" applyFont="1" applyFill="1" applyBorder="1"/>
    <xf numFmtId="166" fontId="23" fillId="4" borderId="0" xfId="0" applyNumberFormat="1" applyFont="1" applyFill="1" applyBorder="1"/>
    <xf numFmtId="166" fontId="23" fillId="4" borderId="0" xfId="0" applyNumberFormat="1" applyFont="1" applyFill="1" applyAlignment="1">
      <alignment vertical="top"/>
    </xf>
    <xf numFmtId="166" fontId="22" fillId="4" borderId="0" xfId="0" applyNumberFormat="1" applyFont="1" applyFill="1"/>
    <xf numFmtId="166" fontId="22" fillId="4" borderId="3" xfId="0" applyNumberFormat="1" applyFont="1" applyFill="1" applyBorder="1"/>
    <xf numFmtId="166" fontId="17" fillId="4" borderId="0" xfId="0" applyNumberFormat="1" applyFont="1" applyFill="1" applyBorder="1"/>
    <xf numFmtId="0" fontId="10" fillId="4" borderId="0" xfId="0" applyFont="1" applyFill="1"/>
    <xf numFmtId="49" fontId="23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22" fillId="4" borderId="2" xfId="0" applyFont="1" applyFill="1" applyBorder="1" applyAlignment="1">
      <alignment horizontal="centerContinuous"/>
    </xf>
    <xf numFmtId="0" fontId="23" fillId="4" borderId="0" xfId="0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/>
    </xf>
    <xf numFmtId="49" fontId="23" fillId="4" borderId="0" xfId="0" quotePrefix="1" applyNumberFormat="1" applyFont="1" applyFill="1" applyAlignment="1">
      <alignment horizontal="center"/>
    </xf>
    <xf numFmtId="49" fontId="7" fillId="4" borderId="0" xfId="0" quotePrefix="1" applyNumberFormat="1" applyFont="1" applyFill="1" applyAlignment="1">
      <alignment horizontal="center"/>
    </xf>
    <xf numFmtId="49" fontId="23" fillId="4" borderId="0" xfId="0" applyNumberFormat="1" applyFont="1" applyFill="1" applyAlignment="1">
      <alignment horizontal="center" vertical="top"/>
    </xf>
    <xf numFmtId="49" fontId="7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horizontal="left"/>
    </xf>
    <xf numFmtId="0" fontId="17" fillId="4" borderId="0" xfId="0" applyFont="1" applyFill="1" applyAlignment="1"/>
    <xf numFmtId="166" fontId="14" fillId="4" borderId="1" xfId="0" applyNumberFormat="1" applyFont="1" applyFill="1" applyBorder="1"/>
    <xf numFmtId="166" fontId="29" fillId="4" borderId="0" xfId="0" applyNumberFormat="1" applyFont="1" applyFill="1"/>
    <xf numFmtId="166" fontId="14" fillId="4" borderId="0" xfId="0" applyNumberFormat="1" applyFont="1" applyFill="1" applyBorder="1"/>
    <xf numFmtId="166" fontId="29" fillId="4" borderId="0" xfId="0" applyNumberFormat="1" applyFont="1" applyFill="1" applyBorder="1"/>
    <xf numFmtId="166" fontId="17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0" fontId="17" fillId="4" borderId="0" xfId="0" applyFont="1" applyFill="1" applyAlignment="1">
      <alignment vertical="top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wrapText="1"/>
    </xf>
    <xf numFmtId="0" fontId="7" fillId="4" borderId="0" xfId="0" applyFont="1" applyFill="1"/>
    <xf numFmtId="170" fontId="23" fillId="4" borderId="0" xfId="1" applyNumberFormat="1" applyFont="1" applyFill="1" applyBorder="1"/>
    <xf numFmtId="0" fontId="23" fillId="4" borderId="0" xfId="0" applyFont="1" applyFill="1" applyAlignment="1"/>
    <xf numFmtId="166" fontId="23" fillId="4" borderId="1" xfId="0" applyNumberFormat="1" applyFont="1" applyFill="1" applyBorder="1"/>
    <xf numFmtId="166" fontId="23" fillId="4" borderId="0" xfId="0" applyNumberFormat="1" applyFont="1" applyFill="1" applyBorder="1" applyAlignment="1"/>
    <xf numFmtId="166" fontId="17" fillId="4" borderId="1" xfId="0" applyNumberFormat="1" applyFont="1" applyFill="1" applyBorder="1"/>
    <xf numFmtId="0" fontId="22" fillId="4" borderId="0" xfId="0" applyFont="1" applyFill="1"/>
    <xf numFmtId="0" fontId="7" fillId="4" borderId="0" xfId="0" applyFont="1" applyFill="1" applyAlignment="1">
      <alignment horizontal="center"/>
    </xf>
    <xf numFmtId="166" fontId="22" fillId="4" borderId="0" xfId="0" applyNumberFormat="1" applyFont="1" applyFill="1" applyBorder="1"/>
    <xf numFmtId="49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7" fillId="4" borderId="0" xfId="0" applyNumberFormat="1" applyFont="1" applyFill="1" applyBorder="1" applyAlignment="1"/>
    <xf numFmtId="166" fontId="23" fillId="0" borderId="0" xfId="0" applyNumberFormat="1" applyFont="1" applyFill="1"/>
    <xf numFmtId="0" fontId="1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6"/>
  <sheetViews>
    <sheetView zoomScale="75" zoomScaleNormal="75" workbookViewId="0">
      <selection activeCell="O36" sqref="O36"/>
    </sheetView>
  </sheetViews>
  <sheetFormatPr baseColWidth="10" defaultColWidth="12" defaultRowHeight="15" x14ac:dyDescent="0.25"/>
  <cols>
    <col min="1" max="2" width="3.1640625" style="94" customWidth="1"/>
    <col min="3" max="3" width="2.6640625" style="94" customWidth="1"/>
    <col min="4" max="4" width="3.1640625" style="94" customWidth="1"/>
    <col min="5" max="5" width="71.33203125" style="94" customWidth="1"/>
    <col min="6" max="6" width="15.33203125" style="66" hidden="1" customWidth="1"/>
    <col min="7" max="7" width="32" style="95" customWidth="1"/>
    <col min="8" max="8" width="2.1640625" style="95" customWidth="1"/>
    <col min="9" max="9" width="29.33203125" style="95" customWidth="1"/>
    <col min="10" max="10" width="4.5" style="61" customWidth="1"/>
    <col min="11" max="11" width="14.1640625" style="96" customWidth="1"/>
    <col min="12" max="12" width="16.6640625" style="96" customWidth="1"/>
    <col min="13" max="13" width="4.1640625" style="61" customWidth="1"/>
    <col min="14" max="16384" width="12" style="61"/>
  </cols>
  <sheetData>
    <row r="1" spans="1:12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12" ht="15" customHeight="1" x14ac:dyDescent="0.25">
      <c r="A2" s="188" t="s">
        <v>65</v>
      </c>
      <c r="B2" s="188"/>
      <c r="C2" s="188"/>
      <c r="D2" s="188"/>
      <c r="E2" s="188"/>
      <c r="F2" s="188"/>
      <c r="G2" s="188"/>
      <c r="H2" s="188"/>
      <c r="I2" s="188"/>
    </row>
    <row r="3" spans="1:12" ht="15" customHeight="1" x14ac:dyDescent="0.25">
      <c r="A3" s="187" t="s">
        <v>248</v>
      </c>
      <c r="B3" s="187"/>
      <c r="C3" s="187"/>
      <c r="D3" s="187"/>
      <c r="E3" s="187"/>
      <c r="F3" s="187"/>
      <c r="G3" s="187"/>
      <c r="H3" s="187"/>
      <c r="I3" s="187"/>
    </row>
    <row r="4" spans="1:12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12" ht="18" customHeight="1" x14ac:dyDescent="0.25">
      <c r="A5" s="62"/>
      <c r="B5" s="63"/>
      <c r="C5" s="63"/>
      <c r="D5" s="63"/>
      <c r="E5" s="63"/>
      <c r="G5" s="182" t="s">
        <v>238</v>
      </c>
      <c r="H5" s="68"/>
      <c r="I5" s="67" t="s">
        <v>201</v>
      </c>
    </row>
    <row r="6" spans="1:12" ht="18" customHeight="1" x14ac:dyDescent="0.25">
      <c r="A6" s="62"/>
      <c r="B6" s="63"/>
      <c r="C6" s="63"/>
      <c r="D6" s="63"/>
      <c r="E6" s="63"/>
      <c r="F6" s="64"/>
      <c r="G6" s="183" t="s">
        <v>239</v>
      </c>
      <c r="H6" s="68"/>
      <c r="I6" s="69" t="s">
        <v>202</v>
      </c>
    </row>
    <row r="7" spans="1:12" ht="18" customHeight="1" x14ac:dyDescent="0.25">
      <c r="A7" s="62"/>
      <c r="B7" s="63"/>
      <c r="C7" s="63"/>
      <c r="D7" s="63"/>
      <c r="E7" s="63"/>
      <c r="F7" s="152" t="s">
        <v>105</v>
      </c>
      <c r="G7" s="134" t="s">
        <v>249</v>
      </c>
      <c r="H7" s="68"/>
      <c r="I7" s="134" t="s">
        <v>250</v>
      </c>
    </row>
    <row r="8" spans="1:12" ht="15" customHeight="1" x14ac:dyDescent="0.25">
      <c r="A8" s="71"/>
      <c r="B8" s="71"/>
      <c r="C8" s="71"/>
      <c r="D8" s="71"/>
      <c r="E8" s="71"/>
      <c r="F8" s="153"/>
      <c r="G8" s="73" t="s">
        <v>100</v>
      </c>
      <c r="H8" s="69"/>
      <c r="I8" s="73" t="str">
        <f>+G8</f>
        <v>€ Tsd.</v>
      </c>
    </row>
    <row r="9" spans="1:12" ht="15" customHeight="1" x14ac:dyDescent="0.2">
      <c r="A9" s="57"/>
      <c r="B9" s="57"/>
      <c r="C9" s="57"/>
      <c r="D9" s="57"/>
      <c r="E9" s="57"/>
      <c r="F9" s="150"/>
      <c r="G9" s="135"/>
      <c r="H9" s="59"/>
      <c r="I9" s="59"/>
      <c r="K9" s="61"/>
      <c r="L9" s="61"/>
    </row>
    <row r="10" spans="1:12" ht="15" customHeight="1" x14ac:dyDescent="0.25">
      <c r="A10" s="75" t="s">
        <v>78</v>
      </c>
      <c r="B10" s="75"/>
      <c r="C10" s="75"/>
      <c r="D10" s="75"/>
      <c r="E10" s="75"/>
      <c r="F10" s="154"/>
      <c r="G10" s="136"/>
      <c r="H10" s="76"/>
      <c r="I10" s="76"/>
      <c r="K10" s="61"/>
      <c r="L10" s="61"/>
    </row>
    <row r="11" spans="1:12" ht="15" customHeight="1" x14ac:dyDescent="0.25">
      <c r="A11" s="75"/>
      <c r="B11" s="75"/>
      <c r="C11" s="75"/>
      <c r="D11" s="75"/>
      <c r="E11" s="75"/>
      <c r="F11" s="154"/>
      <c r="G11" s="137"/>
      <c r="H11" s="76"/>
      <c r="I11" s="76"/>
      <c r="K11" s="61"/>
      <c r="L11" s="61"/>
    </row>
    <row r="12" spans="1:12" x14ac:dyDescent="0.25">
      <c r="A12" s="57"/>
      <c r="B12" s="77" t="s">
        <v>80</v>
      </c>
      <c r="C12" s="77"/>
      <c r="D12" s="77"/>
      <c r="E12" s="77"/>
      <c r="F12" s="154"/>
      <c r="G12" s="138">
        <v>70911</v>
      </c>
      <c r="H12" s="79"/>
      <c r="I12" s="125">
        <v>56844</v>
      </c>
      <c r="K12" s="61"/>
      <c r="L12" s="61"/>
    </row>
    <row r="13" spans="1:12" ht="14.25" x14ac:dyDescent="0.2">
      <c r="A13" s="57"/>
      <c r="B13" s="57"/>
      <c r="C13" s="57"/>
      <c r="D13" s="57"/>
      <c r="E13" s="57"/>
      <c r="F13" s="150"/>
      <c r="G13" s="139"/>
      <c r="H13" s="59"/>
      <c r="I13" s="126"/>
      <c r="K13" s="61"/>
      <c r="L13" s="61"/>
    </row>
    <row r="14" spans="1:12" ht="14.25" x14ac:dyDescent="0.2">
      <c r="A14" s="57"/>
      <c r="B14" s="81" t="s">
        <v>81</v>
      </c>
      <c r="C14" s="82"/>
      <c r="D14" s="82"/>
      <c r="E14" s="82"/>
      <c r="F14" s="155"/>
      <c r="G14" s="140"/>
      <c r="H14" s="59"/>
      <c r="I14" s="109"/>
      <c r="K14" s="61"/>
      <c r="L14" s="61"/>
    </row>
    <row r="15" spans="1:12" ht="12.75" customHeight="1" x14ac:dyDescent="0.2">
      <c r="A15" s="57"/>
      <c r="B15" s="81" t="s">
        <v>6</v>
      </c>
      <c r="C15" s="82"/>
      <c r="D15" s="82"/>
      <c r="E15" s="82"/>
      <c r="F15" s="155"/>
      <c r="G15" s="140"/>
      <c r="H15" s="59"/>
      <c r="I15" s="109"/>
      <c r="K15" s="61"/>
      <c r="L15" s="61"/>
    </row>
    <row r="16" spans="1:12" ht="12.75" customHeight="1" x14ac:dyDescent="0.2">
      <c r="A16" s="57"/>
      <c r="B16" s="81"/>
      <c r="C16" s="82"/>
      <c r="D16" s="82"/>
      <c r="E16" s="82"/>
      <c r="F16" s="155"/>
      <c r="G16" s="140"/>
      <c r="H16" s="59"/>
      <c r="I16" s="109"/>
      <c r="K16" s="61"/>
      <c r="L16" s="61"/>
    </row>
    <row r="17" spans="1:12" ht="14.25" x14ac:dyDescent="0.2">
      <c r="A17" s="57"/>
      <c r="B17" s="81" t="s">
        <v>109</v>
      </c>
      <c r="C17" s="82"/>
      <c r="D17" s="82"/>
      <c r="E17" s="82"/>
      <c r="F17" s="156" t="s">
        <v>186</v>
      </c>
      <c r="G17" s="140">
        <v>33680</v>
      </c>
      <c r="H17" s="59"/>
      <c r="I17" s="109">
        <v>25247</v>
      </c>
      <c r="K17" s="61"/>
      <c r="L17" s="61"/>
    </row>
    <row r="18" spans="1:12" ht="14.25" x14ac:dyDescent="0.2">
      <c r="A18" s="131"/>
      <c r="B18" s="81" t="s">
        <v>162</v>
      </c>
      <c r="C18" s="82"/>
      <c r="D18" s="82"/>
      <c r="E18" s="82"/>
      <c r="F18" s="156" t="s">
        <v>106</v>
      </c>
      <c r="G18" s="140">
        <v>3048</v>
      </c>
      <c r="H18" s="59"/>
      <c r="I18" s="109">
        <v>1949</v>
      </c>
      <c r="K18" s="61"/>
      <c r="L18" s="129"/>
    </row>
    <row r="19" spans="1:12" ht="14.25" hidden="1" x14ac:dyDescent="0.2">
      <c r="A19" s="131"/>
      <c r="B19" s="162" t="s">
        <v>230</v>
      </c>
      <c r="C19" s="151"/>
      <c r="D19" s="151"/>
      <c r="E19" s="151"/>
      <c r="F19" s="156" t="s">
        <v>226</v>
      </c>
      <c r="G19" s="140"/>
      <c r="H19" s="135"/>
      <c r="I19" s="140">
        <v>0</v>
      </c>
      <c r="K19" s="61"/>
      <c r="L19" s="129"/>
    </row>
    <row r="20" spans="1:12" ht="14.25" hidden="1" x14ac:dyDescent="0.2">
      <c r="A20" s="122"/>
      <c r="B20" s="162" t="s">
        <v>221</v>
      </c>
      <c r="C20" s="151"/>
      <c r="D20" s="151"/>
      <c r="E20" s="151"/>
      <c r="F20" s="156" t="s">
        <v>106</v>
      </c>
      <c r="G20" s="140"/>
      <c r="H20" s="135"/>
      <c r="I20" s="140">
        <v>0</v>
      </c>
      <c r="K20" s="61"/>
      <c r="L20" s="129"/>
    </row>
    <row r="21" spans="1:12" ht="15" customHeight="1" x14ac:dyDescent="0.2">
      <c r="A21" s="57"/>
      <c r="B21" s="131" t="s">
        <v>7</v>
      </c>
      <c r="C21" s="131"/>
      <c r="D21" s="131"/>
      <c r="E21" s="131"/>
      <c r="F21" s="156" t="s">
        <v>227</v>
      </c>
      <c r="G21" s="141">
        <v>13180</v>
      </c>
      <c r="H21" s="135"/>
      <c r="I21" s="140">
        <v>14071</v>
      </c>
      <c r="K21" s="61"/>
      <c r="L21" s="61"/>
    </row>
    <row r="22" spans="1:12" ht="15" hidden="1" customHeight="1" x14ac:dyDescent="0.2">
      <c r="A22" s="57"/>
      <c r="B22" s="149" t="s">
        <v>223</v>
      </c>
      <c r="C22" s="131"/>
      <c r="D22" s="131"/>
      <c r="E22" s="131"/>
      <c r="F22" s="156" t="s">
        <v>127</v>
      </c>
      <c r="G22" s="140"/>
      <c r="H22" s="135"/>
      <c r="I22" s="140">
        <v>0</v>
      </c>
      <c r="K22" s="61"/>
      <c r="L22" s="61"/>
    </row>
    <row r="23" spans="1:12" ht="15" hidden="1" customHeight="1" x14ac:dyDescent="0.2">
      <c r="A23" s="57"/>
      <c r="B23" s="131" t="s">
        <v>103</v>
      </c>
      <c r="C23" s="131"/>
      <c r="D23" s="131"/>
      <c r="E23" s="131"/>
      <c r="F23" s="150" t="s">
        <v>106</v>
      </c>
      <c r="G23" s="140"/>
      <c r="H23" s="135"/>
      <c r="I23" s="140"/>
      <c r="K23" s="61"/>
      <c r="L23" s="61"/>
    </row>
    <row r="24" spans="1:12" ht="15" customHeight="1" x14ac:dyDescent="0.2">
      <c r="A24" s="57"/>
      <c r="B24" s="149" t="s">
        <v>224</v>
      </c>
      <c r="C24" s="131"/>
      <c r="D24" s="131"/>
      <c r="E24" s="131"/>
      <c r="F24" s="150"/>
      <c r="G24" s="140">
        <v>-28</v>
      </c>
      <c r="H24" s="135"/>
      <c r="I24" s="140">
        <v>136</v>
      </c>
      <c r="K24" s="61"/>
      <c r="L24" s="61"/>
    </row>
    <row r="25" spans="1:12" ht="15" hidden="1" customHeight="1" x14ac:dyDescent="0.2">
      <c r="A25" s="57"/>
      <c r="B25" s="149" t="s">
        <v>217</v>
      </c>
      <c r="C25" s="131"/>
      <c r="D25" s="131"/>
      <c r="E25" s="131"/>
      <c r="F25" s="150"/>
      <c r="G25" s="140"/>
      <c r="H25" s="135"/>
      <c r="I25" s="140">
        <v>0</v>
      </c>
      <c r="K25" s="61"/>
      <c r="L25" s="61"/>
    </row>
    <row r="26" spans="1:12" ht="15" customHeight="1" x14ac:dyDescent="0.2">
      <c r="A26" s="57"/>
      <c r="B26" s="131" t="s">
        <v>175</v>
      </c>
      <c r="C26" s="131"/>
      <c r="D26" s="131"/>
      <c r="E26" s="131"/>
      <c r="F26" s="150"/>
      <c r="G26" s="140">
        <v>2401</v>
      </c>
      <c r="H26" s="135"/>
      <c r="I26" s="140">
        <v>1649</v>
      </c>
      <c r="K26" s="61"/>
      <c r="L26" s="61"/>
    </row>
    <row r="27" spans="1:12" ht="15" customHeight="1" x14ac:dyDescent="0.2">
      <c r="A27" s="57"/>
      <c r="B27" s="131" t="s">
        <v>108</v>
      </c>
      <c r="C27" s="131"/>
      <c r="D27" s="131"/>
      <c r="E27" s="131"/>
      <c r="F27" s="150"/>
      <c r="G27" s="140">
        <v>-1291</v>
      </c>
      <c r="H27" s="135"/>
      <c r="I27" s="140">
        <v>-1579</v>
      </c>
      <c r="K27" s="61"/>
      <c r="L27" s="61"/>
    </row>
    <row r="28" spans="1:12" ht="15" customHeight="1" x14ac:dyDescent="0.2">
      <c r="A28" s="57"/>
      <c r="B28" s="131" t="s">
        <v>128</v>
      </c>
      <c r="C28" s="131"/>
      <c r="D28" s="131"/>
      <c r="E28" s="131"/>
      <c r="F28" s="150"/>
      <c r="G28" s="140">
        <v>2289</v>
      </c>
      <c r="H28" s="135"/>
      <c r="I28" s="140">
        <v>1108</v>
      </c>
      <c r="K28" s="61"/>
      <c r="L28" s="61"/>
    </row>
    <row r="29" spans="1:12" ht="15" customHeight="1" x14ac:dyDescent="0.2">
      <c r="A29" s="57"/>
      <c r="B29" s="131" t="s">
        <v>110</v>
      </c>
      <c r="C29" s="131"/>
      <c r="D29" s="131"/>
      <c r="E29" s="131"/>
      <c r="F29" s="150"/>
      <c r="G29" s="140">
        <v>-33820</v>
      </c>
      <c r="H29" s="135"/>
      <c r="I29" s="140">
        <v>-30137</v>
      </c>
      <c r="K29" s="61"/>
      <c r="L29" s="61"/>
    </row>
    <row r="30" spans="1:12" ht="25.5" hidden="1" customHeight="1" x14ac:dyDescent="0.2">
      <c r="A30" s="57"/>
      <c r="B30" s="186" t="s">
        <v>150</v>
      </c>
      <c r="C30" s="186"/>
      <c r="D30" s="186"/>
      <c r="E30" s="186"/>
      <c r="F30" s="150"/>
      <c r="G30" s="140"/>
      <c r="H30" s="135"/>
      <c r="I30" s="140"/>
      <c r="K30" s="61"/>
      <c r="L30" s="61"/>
    </row>
    <row r="31" spans="1:12" ht="15" customHeight="1" x14ac:dyDescent="0.2">
      <c r="A31" s="57"/>
      <c r="B31" s="131"/>
      <c r="C31" s="131"/>
      <c r="D31" s="131"/>
      <c r="E31" s="131"/>
      <c r="F31" s="150"/>
      <c r="G31" s="140"/>
      <c r="H31" s="135"/>
      <c r="I31" s="140"/>
      <c r="K31" s="61"/>
      <c r="L31" s="61"/>
    </row>
    <row r="32" spans="1:12" ht="15" customHeight="1" x14ac:dyDescent="0.2">
      <c r="A32" s="57"/>
      <c r="B32" s="131" t="s">
        <v>119</v>
      </c>
      <c r="C32" s="131"/>
      <c r="D32" s="131"/>
      <c r="E32" s="131"/>
      <c r="F32" s="150"/>
      <c r="G32" s="140"/>
      <c r="H32" s="135"/>
      <c r="I32" s="140"/>
      <c r="K32" s="61"/>
      <c r="L32" s="61"/>
    </row>
    <row r="33" spans="1:12" ht="15" customHeight="1" x14ac:dyDescent="0.2">
      <c r="A33" s="57"/>
      <c r="B33" s="131"/>
      <c r="C33" s="131"/>
      <c r="D33" s="131"/>
      <c r="E33" s="131"/>
      <c r="F33" s="150"/>
      <c r="G33" s="140"/>
      <c r="H33" s="135"/>
      <c r="I33" s="140"/>
      <c r="K33" s="61"/>
      <c r="L33" s="61"/>
    </row>
    <row r="34" spans="1:12" ht="15" customHeight="1" x14ac:dyDescent="0.2">
      <c r="A34" s="57"/>
      <c r="B34" s="131"/>
      <c r="C34" s="131" t="s">
        <v>66</v>
      </c>
      <c r="D34" s="131"/>
      <c r="E34" s="131"/>
      <c r="F34" s="157" t="s">
        <v>232</v>
      </c>
      <c r="G34" s="140">
        <v>-17922</v>
      </c>
      <c r="H34" s="135"/>
      <c r="I34" s="140">
        <v>-822</v>
      </c>
      <c r="K34" s="61"/>
      <c r="L34" s="61"/>
    </row>
    <row r="35" spans="1:12" ht="15" customHeight="1" x14ac:dyDescent="0.2">
      <c r="A35" s="57"/>
      <c r="B35" s="131"/>
      <c r="C35" s="131" t="s">
        <v>67</v>
      </c>
      <c r="D35" s="131"/>
      <c r="E35" s="131"/>
      <c r="F35" s="157" t="s">
        <v>231</v>
      </c>
      <c r="G35" s="140">
        <v>-21317</v>
      </c>
      <c r="H35" s="135"/>
      <c r="I35" s="140">
        <v>-12184</v>
      </c>
      <c r="K35" s="61"/>
      <c r="L35" s="61"/>
    </row>
    <row r="36" spans="1:12" ht="15" customHeight="1" x14ac:dyDescent="0.2">
      <c r="A36" s="57"/>
      <c r="B36" s="131"/>
      <c r="C36" s="131" t="s">
        <v>129</v>
      </c>
      <c r="D36" s="131"/>
      <c r="E36" s="131"/>
      <c r="F36" s="157" t="s">
        <v>233</v>
      </c>
      <c r="G36" s="140">
        <v>-6394</v>
      </c>
      <c r="H36" s="135"/>
      <c r="I36" s="140">
        <v>235</v>
      </c>
      <c r="K36" s="61"/>
      <c r="L36" s="61"/>
    </row>
    <row r="37" spans="1:12" ht="15" customHeight="1" x14ac:dyDescent="0.2">
      <c r="A37" s="57"/>
      <c r="B37" s="131"/>
      <c r="C37" s="131" t="s">
        <v>68</v>
      </c>
      <c r="D37" s="131"/>
      <c r="E37" s="131"/>
      <c r="F37" s="150"/>
      <c r="G37" s="140">
        <v>-5812</v>
      </c>
      <c r="H37" s="135"/>
      <c r="I37" s="140">
        <v>-5797</v>
      </c>
      <c r="K37" s="61"/>
      <c r="L37" s="61"/>
    </row>
    <row r="38" spans="1:12" ht="15" hidden="1" customHeight="1" x14ac:dyDescent="0.2">
      <c r="A38" s="57"/>
      <c r="B38" s="131"/>
      <c r="C38" s="131" t="s">
        <v>107</v>
      </c>
      <c r="D38" s="131"/>
      <c r="E38" s="131"/>
      <c r="F38" s="158"/>
      <c r="G38" s="140"/>
      <c r="H38" s="135"/>
      <c r="I38" s="140"/>
      <c r="K38" s="61"/>
      <c r="L38" s="61"/>
    </row>
    <row r="39" spans="1:12" ht="15" customHeight="1" x14ac:dyDescent="0.2">
      <c r="A39" s="57"/>
      <c r="B39" s="131"/>
      <c r="C39" s="131" t="s">
        <v>115</v>
      </c>
      <c r="D39" s="131"/>
      <c r="E39" s="131"/>
      <c r="F39" s="159" t="s">
        <v>234</v>
      </c>
      <c r="G39" s="140">
        <v>-7767</v>
      </c>
      <c r="H39" s="135"/>
      <c r="I39" s="140">
        <f>7036-1371</f>
        <v>5665</v>
      </c>
      <c r="K39" s="61"/>
      <c r="L39" s="61"/>
    </row>
    <row r="40" spans="1:12" ht="15" customHeight="1" x14ac:dyDescent="0.2">
      <c r="A40" s="57"/>
      <c r="B40" s="131"/>
      <c r="C40" s="131" t="s">
        <v>130</v>
      </c>
      <c r="D40" s="131"/>
      <c r="E40" s="131"/>
      <c r="F40" s="157" t="s">
        <v>188</v>
      </c>
      <c r="G40" s="140">
        <v>-514</v>
      </c>
      <c r="H40" s="135"/>
      <c r="I40" s="140">
        <v>2942</v>
      </c>
      <c r="K40" s="61"/>
      <c r="L40" s="61"/>
    </row>
    <row r="41" spans="1:12" ht="15" customHeight="1" x14ac:dyDescent="0.2">
      <c r="A41" s="57"/>
      <c r="B41" s="131"/>
      <c r="C41" s="131"/>
      <c r="D41" s="131"/>
      <c r="E41" s="131"/>
      <c r="F41" s="150"/>
      <c r="G41" s="140"/>
      <c r="H41" s="148"/>
      <c r="I41" s="140"/>
      <c r="K41" s="61"/>
      <c r="L41" s="61"/>
    </row>
    <row r="42" spans="1:12" ht="15" customHeight="1" x14ac:dyDescent="0.25">
      <c r="A42" s="83"/>
      <c r="B42" s="163" t="s">
        <v>19</v>
      </c>
      <c r="C42" s="163"/>
      <c r="D42" s="163"/>
      <c r="E42" s="163"/>
      <c r="F42" s="150"/>
      <c r="G42" s="142">
        <f>SUM(G17:G41)</f>
        <v>-40267</v>
      </c>
      <c r="H42" s="184"/>
      <c r="I42" s="142">
        <f>SUM(I17:I41)</f>
        <v>2483</v>
      </c>
      <c r="J42" s="84"/>
      <c r="K42" s="84"/>
      <c r="L42" s="61"/>
    </row>
    <row r="43" spans="1:12" ht="19.149999999999999" customHeight="1" x14ac:dyDescent="0.25">
      <c r="A43" s="75"/>
      <c r="B43" s="132" t="s">
        <v>98</v>
      </c>
      <c r="C43" s="132"/>
      <c r="D43" s="132"/>
      <c r="E43" s="132"/>
      <c r="F43" s="157" t="s">
        <v>172</v>
      </c>
      <c r="G43" s="143">
        <f>+G12+G42</f>
        <v>30644</v>
      </c>
      <c r="H43" s="166"/>
      <c r="I43" s="143">
        <f>+I12+I42</f>
        <v>59327</v>
      </c>
      <c r="J43" s="86"/>
      <c r="K43" s="86"/>
      <c r="L43" s="61"/>
    </row>
    <row r="44" spans="1:12" ht="19.149999999999999" customHeight="1" x14ac:dyDescent="0.2">
      <c r="A44" s="83"/>
      <c r="B44" s="163"/>
      <c r="C44" s="163"/>
      <c r="D44" s="163"/>
      <c r="E44" s="163"/>
      <c r="F44" s="150"/>
      <c r="G44" s="144"/>
      <c r="H44" s="148"/>
      <c r="I44" s="144"/>
      <c r="K44" s="61"/>
      <c r="L44" s="61"/>
    </row>
    <row r="45" spans="1:12" ht="15" customHeight="1" x14ac:dyDescent="0.25">
      <c r="A45" s="77" t="s">
        <v>79</v>
      </c>
      <c r="B45" s="131"/>
      <c r="C45" s="131"/>
      <c r="D45" s="131"/>
      <c r="E45" s="131"/>
      <c r="F45" s="150"/>
      <c r="G45" s="140"/>
      <c r="H45" s="148"/>
      <c r="I45" s="140"/>
      <c r="K45" s="61"/>
      <c r="L45" s="61"/>
    </row>
    <row r="46" spans="1:12" ht="15" customHeight="1" x14ac:dyDescent="0.25">
      <c r="A46" s="77"/>
      <c r="B46" s="131"/>
      <c r="C46" s="131"/>
      <c r="D46" s="131"/>
      <c r="E46" s="131"/>
      <c r="F46" s="150"/>
      <c r="G46" s="140"/>
      <c r="H46" s="135"/>
      <c r="I46" s="140"/>
      <c r="K46" s="61"/>
      <c r="L46" s="61"/>
    </row>
    <row r="47" spans="1:12" ht="15" hidden="1" customHeight="1" x14ac:dyDescent="0.2">
      <c r="A47" s="57"/>
      <c r="B47" s="131" t="s">
        <v>111</v>
      </c>
      <c r="C47" s="131"/>
      <c r="D47" s="131"/>
      <c r="E47" s="131"/>
      <c r="F47" s="150"/>
      <c r="G47" s="140">
        <v>0</v>
      </c>
      <c r="H47" s="135"/>
      <c r="I47" s="140">
        <v>0</v>
      </c>
      <c r="K47" s="61"/>
      <c r="L47" s="61"/>
    </row>
    <row r="48" spans="1:12" ht="15" customHeight="1" x14ac:dyDescent="0.2">
      <c r="A48" s="57"/>
      <c r="B48" s="131" t="s">
        <v>69</v>
      </c>
      <c r="C48" s="131"/>
      <c r="D48" s="131"/>
      <c r="E48" s="131"/>
      <c r="F48" s="157" t="s">
        <v>127</v>
      </c>
      <c r="G48" s="140">
        <v>-7658</v>
      </c>
      <c r="H48" s="135"/>
      <c r="I48" s="140">
        <v>-13305</v>
      </c>
      <c r="K48" s="61"/>
      <c r="L48" s="61"/>
    </row>
    <row r="49" spans="1:12" ht="15" customHeight="1" x14ac:dyDescent="0.2">
      <c r="A49" s="57"/>
      <c r="B49" s="131" t="s">
        <v>200</v>
      </c>
      <c r="C49" s="131"/>
      <c r="D49" s="131"/>
      <c r="E49" s="131"/>
      <c r="F49" s="157" t="s">
        <v>228</v>
      </c>
      <c r="G49" s="140">
        <v>-720</v>
      </c>
      <c r="H49" s="135"/>
      <c r="I49" s="140">
        <v>-537</v>
      </c>
      <c r="K49" s="61"/>
      <c r="L49" s="61"/>
    </row>
    <row r="50" spans="1:12" ht="15" hidden="1" customHeight="1" x14ac:dyDescent="0.2">
      <c r="A50" s="57"/>
      <c r="B50" s="131" t="s">
        <v>207</v>
      </c>
      <c r="C50" s="131"/>
      <c r="D50" s="131"/>
      <c r="E50" s="131"/>
      <c r="F50" s="150" t="s">
        <v>151</v>
      </c>
      <c r="G50" s="140"/>
      <c r="H50" s="135"/>
      <c r="I50" s="140">
        <f>-4325+4325</f>
        <v>0</v>
      </c>
      <c r="K50" s="61"/>
      <c r="L50" s="61"/>
    </row>
    <row r="51" spans="1:12" ht="15" customHeight="1" x14ac:dyDescent="0.2">
      <c r="A51" s="57"/>
      <c r="B51" s="131" t="s">
        <v>184</v>
      </c>
      <c r="C51" s="131"/>
      <c r="D51" s="131"/>
      <c r="E51" s="131"/>
      <c r="F51" s="150"/>
      <c r="G51" s="140">
        <v>221</v>
      </c>
      <c r="H51" s="135"/>
      <c r="I51" s="140">
        <v>153</v>
      </c>
      <c r="K51" s="61"/>
      <c r="L51" s="61"/>
    </row>
    <row r="52" spans="1:12" ht="15" hidden="1" customHeight="1" x14ac:dyDescent="0.2">
      <c r="A52" s="57"/>
      <c r="B52" s="149" t="s">
        <v>214</v>
      </c>
      <c r="C52" s="131"/>
      <c r="D52" s="131"/>
      <c r="E52" s="131"/>
      <c r="F52" s="150"/>
      <c r="G52" s="140"/>
      <c r="H52" s="135"/>
      <c r="I52" s="140">
        <v>0</v>
      </c>
      <c r="K52" s="61"/>
      <c r="L52" s="61"/>
    </row>
    <row r="53" spans="1:12" ht="15" customHeight="1" x14ac:dyDescent="0.25">
      <c r="A53" s="57"/>
      <c r="B53" s="149" t="s">
        <v>244</v>
      </c>
      <c r="C53" s="131"/>
      <c r="D53" s="131"/>
      <c r="E53" s="131"/>
      <c r="F53" s="150"/>
      <c r="G53" s="140">
        <v>120000</v>
      </c>
      <c r="H53" s="135"/>
      <c r="I53" s="95">
        <v>0</v>
      </c>
      <c r="K53" s="61"/>
      <c r="L53" s="61"/>
    </row>
    <row r="54" spans="1:12" ht="15" customHeight="1" x14ac:dyDescent="0.2">
      <c r="A54" s="57"/>
      <c r="B54" s="149" t="s">
        <v>245</v>
      </c>
      <c r="C54" s="131"/>
      <c r="D54" s="131"/>
      <c r="E54" s="131"/>
      <c r="F54" s="150" t="s">
        <v>187</v>
      </c>
      <c r="G54" s="140">
        <v>-140000</v>
      </c>
      <c r="H54" s="135"/>
      <c r="I54" s="140">
        <v>-10000</v>
      </c>
      <c r="K54" s="61"/>
      <c r="L54" s="61"/>
    </row>
    <row r="55" spans="1:12" ht="15" hidden="1" customHeight="1" x14ac:dyDescent="0.2">
      <c r="A55" s="57"/>
      <c r="B55" s="131" t="s">
        <v>104</v>
      </c>
      <c r="C55" s="131"/>
      <c r="D55" s="131"/>
      <c r="E55" s="131"/>
      <c r="F55" s="150"/>
      <c r="G55" s="140"/>
      <c r="H55" s="135"/>
      <c r="I55" s="140"/>
      <c r="K55" s="61"/>
      <c r="L55" s="61"/>
    </row>
    <row r="56" spans="1:12" ht="15" hidden="1" customHeight="1" x14ac:dyDescent="0.2">
      <c r="A56" s="57"/>
      <c r="B56" s="131" t="s">
        <v>182</v>
      </c>
      <c r="C56" s="131"/>
      <c r="D56" s="131"/>
      <c r="E56" s="131"/>
      <c r="F56" s="150" t="s">
        <v>188</v>
      </c>
      <c r="G56" s="140"/>
      <c r="H56" s="135"/>
      <c r="I56" s="140"/>
      <c r="K56" s="61"/>
      <c r="L56" s="61"/>
    </row>
    <row r="57" spans="1:12" ht="30" hidden="1" customHeight="1" x14ac:dyDescent="0.2">
      <c r="A57" s="57"/>
      <c r="B57" s="186" t="s">
        <v>146</v>
      </c>
      <c r="C57" s="186"/>
      <c r="D57" s="186"/>
      <c r="E57" s="186"/>
      <c r="F57" s="158"/>
      <c r="G57" s="140"/>
      <c r="H57" s="135"/>
      <c r="I57" s="140"/>
      <c r="K57" s="61"/>
      <c r="L57" s="61"/>
    </row>
    <row r="58" spans="1:12" ht="15.75" customHeight="1" x14ac:dyDescent="0.2">
      <c r="A58" s="57"/>
      <c r="B58" s="131" t="s">
        <v>205</v>
      </c>
      <c r="C58" s="131"/>
      <c r="D58" s="131"/>
      <c r="E58" s="131"/>
      <c r="F58" s="159" t="s">
        <v>173</v>
      </c>
      <c r="G58" s="140">
        <v>-1907</v>
      </c>
      <c r="H58" s="135"/>
      <c r="I58" s="140">
        <v>-12759</v>
      </c>
      <c r="K58" s="61"/>
      <c r="L58" s="61"/>
    </row>
    <row r="59" spans="1:12" ht="15" hidden="1" customHeight="1" x14ac:dyDescent="0.2">
      <c r="A59" s="57"/>
      <c r="B59" s="131" t="s">
        <v>112</v>
      </c>
      <c r="C59" s="131"/>
      <c r="D59" s="131"/>
      <c r="E59" s="131"/>
      <c r="F59" s="158" t="s">
        <v>172</v>
      </c>
      <c r="G59" s="140"/>
      <c r="H59" s="135"/>
      <c r="I59" s="140"/>
      <c r="K59" s="61"/>
      <c r="L59" s="61"/>
    </row>
    <row r="60" spans="1:12" ht="15" hidden="1" customHeight="1" x14ac:dyDescent="0.2">
      <c r="A60" s="57"/>
      <c r="B60" s="131" t="s">
        <v>191</v>
      </c>
      <c r="C60" s="131"/>
      <c r="D60" s="131"/>
      <c r="E60" s="131"/>
      <c r="F60" s="158"/>
      <c r="G60" s="140">
        <v>0</v>
      </c>
      <c r="H60" s="135"/>
      <c r="I60" s="140">
        <v>0</v>
      </c>
      <c r="K60" s="61"/>
      <c r="L60" s="61"/>
    </row>
    <row r="61" spans="1:12" ht="15" hidden="1" customHeight="1" x14ac:dyDescent="0.2">
      <c r="A61" s="57"/>
      <c r="B61" s="131" t="s">
        <v>189</v>
      </c>
      <c r="C61" s="131"/>
      <c r="D61" s="131"/>
      <c r="E61" s="131"/>
      <c r="F61" s="158" t="s">
        <v>173</v>
      </c>
      <c r="G61" s="140">
        <v>0</v>
      </c>
      <c r="H61" s="135"/>
      <c r="I61" s="140">
        <v>0</v>
      </c>
      <c r="K61" s="61"/>
      <c r="L61" s="61"/>
    </row>
    <row r="62" spans="1:12" ht="14.25" hidden="1" x14ac:dyDescent="0.2">
      <c r="A62" s="57"/>
      <c r="B62" s="131"/>
      <c r="C62" s="189"/>
      <c r="D62" s="190"/>
      <c r="E62" s="190"/>
      <c r="F62" s="158"/>
      <c r="G62" s="140"/>
      <c r="H62" s="135"/>
      <c r="I62" s="140"/>
      <c r="K62" s="61"/>
      <c r="L62" s="61"/>
    </row>
    <row r="63" spans="1:12" ht="14.25" hidden="1" customHeight="1" x14ac:dyDescent="0.2">
      <c r="A63" s="57"/>
      <c r="B63" s="131" t="s">
        <v>181</v>
      </c>
      <c r="C63" s="131"/>
      <c r="D63" s="131"/>
      <c r="E63" s="131"/>
      <c r="F63" s="158" t="s">
        <v>173</v>
      </c>
      <c r="G63" s="140">
        <v>0</v>
      </c>
      <c r="H63" s="135"/>
      <c r="I63" s="140">
        <v>0</v>
      </c>
      <c r="K63" s="61"/>
      <c r="L63" s="61"/>
    </row>
    <row r="64" spans="1:12" ht="15" hidden="1" customHeight="1" x14ac:dyDescent="0.2">
      <c r="A64" s="57"/>
      <c r="B64" s="131" t="s">
        <v>163</v>
      </c>
      <c r="C64" s="131"/>
      <c r="D64" s="131"/>
      <c r="E64" s="131"/>
      <c r="F64" s="158"/>
      <c r="G64" s="140">
        <v>0</v>
      </c>
      <c r="H64" s="135"/>
      <c r="I64" s="165">
        <v>0</v>
      </c>
      <c r="K64" s="61"/>
      <c r="L64" s="61"/>
    </row>
    <row r="65" spans="1:12" ht="15" customHeight="1" x14ac:dyDescent="0.2">
      <c r="A65" s="57"/>
      <c r="B65" s="131"/>
      <c r="C65" s="131"/>
      <c r="D65" s="131"/>
      <c r="E65" s="131"/>
      <c r="F65" s="150"/>
      <c r="G65" s="140"/>
      <c r="H65" s="135"/>
      <c r="I65" s="165"/>
      <c r="K65" s="61"/>
      <c r="L65" s="61"/>
    </row>
    <row r="66" spans="1:12" ht="15" customHeight="1" x14ac:dyDescent="0.25">
      <c r="A66" s="57"/>
      <c r="B66" s="132" t="s">
        <v>197</v>
      </c>
      <c r="C66" s="133"/>
      <c r="D66" s="133"/>
      <c r="E66" s="133"/>
      <c r="F66" s="157" t="s">
        <v>172</v>
      </c>
      <c r="G66" s="143">
        <f>SUM(G47:G63)</f>
        <v>-30064</v>
      </c>
      <c r="H66" s="166"/>
      <c r="I66" s="143">
        <f>SUM(I47:I63)</f>
        <v>-36448</v>
      </c>
      <c r="K66" s="61"/>
      <c r="L66" s="61"/>
    </row>
    <row r="67" spans="1:12" ht="15" customHeight="1" x14ac:dyDescent="0.2">
      <c r="A67" s="57"/>
      <c r="B67" s="131"/>
      <c r="C67" s="131"/>
      <c r="D67" s="131"/>
      <c r="E67" s="131"/>
      <c r="F67" s="150"/>
      <c r="G67" s="144"/>
      <c r="H67" s="148"/>
      <c r="I67" s="167"/>
      <c r="K67" s="61"/>
      <c r="L67" s="61"/>
    </row>
    <row r="68" spans="1:12" ht="15" customHeight="1" x14ac:dyDescent="0.25">
      <c r="A68" s="77" t="s">
        <v>83</v>
      </c>
      <c r="B68" s="131"/>
      <c r="C68" s="131"/>
      <c r="D68" s="131"/>
      <c r="E68" s="131"/>
      <c r="F68" s="150"/>
      <c r="G68" s="140"/>
      <c r="H68" s="135"/>
      <c r="I68" s="165"/>
      <c r="K68" s="61"/>
      <c r="L68" s="61"/>
    </row>
    <row r="69" spans="1:12" ht="15" customHeight="1" x14ac:dyDescent="0.2">
      <c r="A69" s="57"/>
      <c r="B69" s="149" t="s">
        <v>218</v>
      </c>
      <c r="C69" s="131"/>
      <c r="D69" s="131"/>
      <c r="E69" s="131"/>
      <c r="F69" s="131"/>
      <c r="G69" s="140">
        <v>58</v>
      </c>
      <c r="H69" s="135"/>
      <c r="I69" s="140">
        <v>198</v>
      </c>
      <c r="K69" s="61"/>
      <c r="L69" s="61"/>
    </row>
    <row r="70" spans="1:12" ht="15" customHeight="1" x14ac:dyDescent="0.2">
      <c r="A70" s="131"/>
      <c r="B70" s="149" t="s">
        <v>219</v>
      </c>
      <c r="C70" s="131"/>
      <c r="D70" s="131"/>
      <c r="E70" s="131"/>
      <c r="F70" s="159" t="s">
        <v>235</v>
      </c>
      <c r="G70" s="185">
        <v>-6382</v>
      </c>
      <c r="H70" s="135"/>
      <c r="I70" s="140">
        <v>-307</v>
      </c>
      <c r="K70" s="61"/>
      <c r="L70" s="61"/>
    </row>
    <row r="71" spans="1:12" s="90" customFormat="1" ht="16.5" hidden="1" customHeight="1" x14ac:dyDescent="0.2">
      <c r="A71" s="89"/>
      <c r="B71" s="186" t="s">
        <v>159</v>
      </c>
      <c r="C71" s="186"/>
      <c r="D71" s="186"/>
      <c r="E71" s="186"/>
      <c r="F71" s="160" t="s">
        <v>171</v>
      </c>
      <c r="G71" s="145"/>
      <c r="H71" s="168"/>
      <c r="I71" s="145"/>
    </row>
    <row r="72" spans="1:12" s="90" customFormat="1" ht="18" hidden="1" customHeight="1" x14ac:dyDescent="0.2">
      <c r="A72" s="89"/>
      <c r="B72" s="186" t="s">
        <v>154</v>
      </c>
      <c r="C72" s="186"/>
      <c r="D72" s="186"/>
      <c r="E72" s="186"/>
      <c r="F72" s="160"/>
      <c r="G72" s="145"/>
      <c r="H72" s="168"/>
      <c r="I72" s="145"/>
    </row>
    <row r="73" spans="1:12" ht="15" hidden="1" customHeight="1" x14ac:dyDescent="0.2">
      <c r="A73" s="57"/>
      <c r="B73" s="186" t="s">
        <v>160</v>
      </c>
      <c r="C73" s="186"/>
      <c r="D73" s="186"/>
      <c r="E73" s="186"/>
      <c r="F73" s="160" t="s">
        <v>199</v>
      </c>
      <c r="G73" s="145"/>
      <c r="H73" s="168"/>
      <c r="I73" s="145">
        <v>0</v>
      </c>
      <c r="K73" s="61"/>
      <c r="L73" s="61"/>
    </row>
    <row r="74" spans="1:12" ht="30" hidden="1" customHeight="1" x14ac:dyDescent="0.2">
      <c r="A74" s="57"/>
      <c r="B74" s="186" t="s">
        <v>147</v>
      </c>
      <c r="C74" s="186"/>
      <c r="D74" s="186"/>
      <c r="E74" s="186"/>
      <c r="F74" s="160"/>
      <c r="G74" s="145"/>
      <c r="H74" s="168"/>
      <c r="I74" s="145"/>
      <c r="K74" s="61"/>
      <c r="L74" s="61"/>
    </row>
    <row r="75" spans="1:12" ht="15" customHeight="1" x14ac:dyDescent="0.2">
      <c r="A75" s="57"/>
      <c r="B75" s="131" t="s">
        <v>210</v>
      </c>
      <c r="C75" s="131"/>
      <c r="D75" s="131"/>
      <c r="E75" s="131"/>
      <c r="F75" s="161" t="s">
        <v>171</v>
      </c>
      <c r="G75" s="140">
        <v>45443</v>
      </c>
      <c r="H75" s="135"/>
      <c r="I75" s="140">
        <v>-900</v>
      </c>
      <c r="K75" s="61"/>
      <c r="L75" s="61"/>
    </row>
    <row r="76" spans="1:12" ht="15" customHeight="1" x14ac:dyDescent="0.2">
      <c r="A76" s="57"/>
      <c r="B76" s="131" t="s">
        <v>211</v>
      </c>
      <c r="C76" s="131"/>
      <c r="D76" s="131"/>
      <c r="E76" s="131"/>
      <c r="F76" s="161" t="s">
        <v>171</v>
      </c>
      <c r="G76" s="140">
        <v>-10155</v>
      </c>
      <c r="H76" s="135"/>
      <c r="I76" s="140">
        <v>5112</v>
      </c>
      <c r="K76" s="61"/>
      <c r="L76" s="61"/>
    </row>
    <row r="77" spans="1:12" ht="15" hidden="1" customHeight="1" x14ac:dyDescent="0.2">
      <c r="A77" s="57"/>
      <c r="B77" s="131" t="s">
        <v>137</v>
      </c>
      <c r="C77" s="131"/>
      <c r="D77" s="131"/>
      <c r="E77" s="131"/>
      <c r="F77" s="158"/>
      <c r="G77" s="140"/>
      <c r="H77" s="135"/>
      <c r="I77" s="140"/>
      <c r="K77" s="61"/>
      <c r="L77" s="61"/>
    </row>
    <row r="78" spans="1:12" ht="15" customHeight="1" x14ac:dyDescent="0.2">
      <c r="A78" s="57"/>
      <c r="B78" s="131" t="s">
        <v>113</v>
      </c>
      <c r="C78" s="131"/>
      <c r="D78" s="131"/>
      <c r="E78" s="131"/>
      <c r="F78" s="157" t="s">
        <v>236</v>
      </c>
      <c r="G78" s="140">
        <v>-1337</v>
      </c>
      <c r="H78" s="135"/>
      <c r="I78" s="140">
        <v>-1297</v>
      </c>
      <c r="K78" s="61"/>
      <c r="L78" s="61"/>
    </row>
    <row r="79" spans="1:12" ht="15" hidden="1" customHeight="1" x14ac:dyDescent="0.2">
      <c r="A79" s="57"/>
      <c r="B79" s="131" t="s">
        <v>164</v>
      </c>
      <c r="C79" s="131"/>
      <c r="D79" s="131"/>
      <c r="E79" s="131"/>
      <c r="F79" s="150" t="s">
        <v>151</v>
      </c>
      <c r="G79" s="140"/>
      <c r="H79" s="135"/>
      <c r="I79" s="140"/>
      <c r="K79" s="61"/>
      <c r="L79" s="61"/>
    </row>
    <row r="80" spans="1:12" ht="15" hidden="1" customHeight="1" x14ac:dyDescent="0.2">
      <c r="A80" s="57"/>
      <c r="B80" s="131" t="s">
        <v>165</v>
      </c>
      <c r="C80" s="131"/>
      <c r="D80" s="131"/>
      <c r="E80" s="131"/>
      <c r="F80" s="150" t="s">
        <v>151</v>
      </c>
      <c r="G80" s="140"/>
      <c r="H80" s="135"/>
      <c r="I80" s="140"/>
      <c r="K80" s="61"/>
      <c r="L80" s="61"/>
    </row>
    <row r="81" spans="1:12" ht="15" hidden="1" customHeight="1" x14ac:dyDescent="0.2">
      <c r="A81" s="57"/>
      <c r="B81" s="131" t="s">
        <v>120</v>
      </c>
      <c r="C81" s="131"/>
      <c r="D81" s="131"/>
      <c r="E81" s="131"/>
      <c r="F81" s="150" t="s">
        <v>127</v>
      </c>
      <c r="G81" s="140"/>
      <c r="H81" s="135"/>
      <c r="I81" s="140"/>
      <c r="K81" s="61"/>
      <c r="L81" s="61"/>
    </row>
    <row r="82" spans="1:12" ht="15" customHeight="1" x14ac:dyDescent="0.2">
      <c r="A82" s="57"/>
      <c r="B82" s="131" t="s">
        <v>121</v>
      </c>
      <c r="C82" s="131"/>
      <c r="D82" s="131"/>
      <c r="E82" s="131"/>
      <c r="F82" s="157" t="s">
        <v>229</v>
      </c>
      <c r="G82" s="140">
        <v>-32524</v>
      </c>
      <c r="H82" s="135"/>
      <c r="I82" s="140">
        <v>-24393</v>
      </c>
      <c r="K82" s="61"/>
      <c r="L82" s="61"/>
    </row>
    <row r="83" spans="1:12" ht="15" hidden="1" customHeight="1" x14ac:dyDescent="0.2">
      <c r="A83" s="57"/>
      <c r="B83" s="131" t="s">
        <v>195</v>
      </c>
      <c r="C83" s="131"/>
      <c r="D83" s="131"/>
      <c r="E83" s="131"/>
      <c r="F83" s="150"/>
      <c r="G83" s="140"/>
      <c r="H83" s="135"/>
      <c r="I83" s="140">
        <v>0</v>
      </c>
      <c r="K83" s="61"/>
      <c r="L83" s="61"/>
    </row>
    <row r="84" spans="1:12" ht="15" customHeight="1" x14ac:dyDescent="0.2">
      <c r="A84" s="57"/>
      <c r="B84" s="131"/>
      <c r="C84" s="131"/>
      <c r="D84" s="131"/>
      <c r="E84" s="131"/>
      <c r="F84" s="150"/>
      <c r="G84" s="140"/>
      <c r="H84" s="135"/>
      <c r="I84" s="140"/>
      <c r="K84" s="61"/>
      <c r="L84" s="61"/>
    </row>
    <row r="85" spans="1:12" ht="15" customHeight="1" x14ac:dyDescent="0.25">
      <c r="A85" s="77"/>
      <c r="B85" s="132" t="s">
        <v>212</v>
      </c>
      <c r="C85" s="133"/>
      <c r="D85" s="133"/>
      <c r="E85" s="133"/>
      <c r="F85" s="150"/>
      <c r="G85" s="143">
        <f>SUM(G68:G84)</f>
        <v>-4897</v>
      </c>
      <c r="H85" s="166"/>
      <c r="I85" s="143">
        <f>SUM(I68:I84)</f>
        <v>-21587</v>
      </c>
      <c r="K85" s="61"/>
      <c r="L85" s="61"/>
    </row>
    <row r="86" spans="1:12" ht="15" customHeight="1" x14ac:dyDescent="0.2">
      <c r="A86" s="57"/>
      <c r="B86" s="131"/>
      <c r="C86" s="131"/>
      <c r="D86" s="131"/>
      <c r="E86" s="131"/>
      <c r="F86" s="150"/>
      <c r="G86" s="144"/>
      <c r="H86" s="148"/>
      <c r="I86" s="144"/>
      <c r="K86" s="61"/>
      <c r="L86" s="61"/>
    </row>
    <row r="87" spans="1:12" ht="15" customHeight="1" x14ac:dyDescent="0.2">
      <c r="A87" s="57" t="s">
        <v>180</v>
      </c>
      <c r="B87" s="131"/>
      <c r="C87" s="131"/>
      <c r="D87" s="131"/>
      <c r="E87" s="131"/>
      <c r="F87" s="150"/>
      <c r="G87" s="140">
        <v>-1020</v>
      </c>
      <c r="H87" s="135"/>
      <c r="I87" s="140">
        <v>5793</v>
      </c>
      <c r="K87" s="61"/>
      <c r="L87" s="61"/>
    </row>
    <row r="88" spans="1:12" ht="15" customHeight="1" x14ac:dyDescent="0.25">
      <c r="A88" s="77" t="s">
        <v>213</v>
      </c>
      <c r="B88" s="131"/>
      <c r="C88" s="131"/>
      <c r="D88" s="131"/>
      <c r="E88" s="133"/>
      <c r="F88" s="150"/>
      <c r="G88" s="146">
        <f>+G43+G66+G85+G87</f>
        <v>-5337</v>
      </c>
      <c r="H88" s="169"/>
      <c r="I88" s="169">
        <f>+I43+I66+I85+I87</f>
        <v>7085</v>
      </c>
      <c r="K88" s="61"/>
      <c r="L88" s="61"/>
    </row>
    <row r="89" spans="1:12" ht="15" customHeight="1" x14ac:dyDescent="0.2">
      <c r="A89" s="57" t="s">
        <v>177</v>
      </c>
      <c r="B89" s="131"/>
      <c r="C89" s="131"/>
      <c r="D89" s="131"/>
      <c r="E89" s="131"/>
      <c r="F89" s="157" t="s">
        <v>237</v>
      </c>
      <c r="G89" s="140">
        <v>9526</v>
      </c>
      <c r="H89" s="148"/>
      <c r="I89" s="140">
        <v>194641</v>
      </c>
      <c r="K89" s="61"/>
      <c r="L89" s="61"/>
    </row>
    <row r="90" spans="1:12" s="92" customFormat="1" ht="15" customHeight="1" thickBot="1" x14ac:dyDescent="0.3">
      <c r="A90" s="77" t="s">
        <v>178</v>
      </c>
      <c r="B90" s="133"/>
      <c r="C90" s="133"/>
      <c r="D90" s="133"/>
      <c r="E90" s="133"/>
      <c r="F90" s="157" t="s">
        <v>237</v>
      </c>
      <c r="G90" s="147">
        <f>+G88+G89</f>
        <v>4189</v>
      </c>
      <c r="H90" s="166"/>
      <c r="I90" s="147">
        <f>+I88+I89</f>
        <v>201726</v>
      </c>
    </row>
    <row r="91" spans="1:12" ht="15" customHeight="1" thickTop="1" x14ac:dyDescent="0.2">
      <c r="A91" s="57"/>
      <c r="B91" s="57"/>
      <c r="C91" s="57"/>
      <c r="D91" s="57"/>
      <c r="E91" s="57"/>
      <c r="F91" s="74"/>
      <c r="G91" s="148"/>
      <c r="H91" s="87"/>
      <c r="I91" s="87"/>
    </row>
    <row r="92" spans="1:12" ht="14.25" x14ac:dyDescent="0.2">
      <c r="A92" s="57"/>
      <c r="B92" s="57"/>
      <c r="C92" s="57"/>
      <c r="D92" s="57"/>
      <c r="E92" s="57"/>
      <c r="F92" s="58"/>
      <c r="G92" s="59"/>
      <c r="H92" s="59"/>
      <c r="I92" s="59"/>
    </row>
    <row r="93" spans="1:12" ht="14.25" x14ac:dyDescent="0.2">
      <c r="A93" s="93" t="s">
        <v>242</v>
      </c>
      <c r="B93" s="57"/>
      <c r="C93" s="57"/>
      <c r="D93" s="57"/>
      <c r="E93" s="57"/>
      <c r="F93" s="58"/>
      <c r="G93" s="87"/>
      <c r="H93" s="59"/>
      <c r="I93" s="87"/>
    </row>
    <row r="94" spans="1:12" ht="14.25" x14ac:dyDescent="0.2">
      <c r="A94" s="57"/>
      <c r="B94" s="57"/>
      <c r="C94" s="57"/>
      <c r="D94" s="57"/>
      <c r="E94" s="57"/>
      <c r="F94" s="58"/>
      <c r="G94" s="87"/>
      <c r="H94" s="59"/>
      <c r="I94" s="87"/>
    </row>
    <row r="95" spans="1:12" ht="14.25" x14ac:dyDescent="0.2">
      <c r="A95" s="57"/>
      <c r="B95" s="57"/>
      <c r="C95" s="57"/>
      <c r="D95" s="57"/>
      <c r="E95" s="57"/>
      <c r="F95" s="58"/>
      <c r="G95" s="59"/>
      <c r="H95" s="59"/>
      <c r="I95" s="87"/>
    </row>
    <row r="96" spans="1:12" ht="14.25" x14ac:dyDescent="0.2">
      <c r="A96" s="57"/>
      <c r="B96" s="57"/>
      <c r="C96" s="57"/>
      <c r="D96" s="57"/>
      <c r="E96" s="57"/>
      <c r="F96" s="58"/>
      <c r="G96" s="59"/>
      <c r="H96" s="59"/>
      <c r="I96" s="59"/>
    </row>
  </sheetData>
  <customSheetViews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9">
    <mergeCell ref="B74:E74"/>
    <mergeCell ref="B73:E73"/>
    <mergeCell ref="A3:I3"/>
    <mergeCell ref="A2:I2"/>
    <mergeCell ref="B71:E71"/>
    <mergeCell ref="B57:E57"/>
    <mergeCell ref="B30:E30"/>
    <mergeCell ref="B72:E72"/>
    <mergeCell ref="C62:E62"/>
  </mergeCell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56" orientation="portrait" horizontalDpi="1200" verticalDpi="1200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L94"/>
  <sheetViews>
    <sheetView tabSelected="1" zoomScale="75" zoomScaleNormal="75" workbookViewId="0">
      <selection activeCell="O36" sqref="O36"/>
    </sheetView>
  </sheetViews>
  <sheetFormatPr baseColWidth="10" defaultColWidth="12" defaultRowHeight="15" x14ac:dyDescent="0.25"/>
  <cols>
    <col min="1" max="2" width="3.1640625" style="120" customWidth="1"/>
    <col min="3" max="3" width="2.6640625" style="120" customWidth="1"/>
    <col min="4" max="4" width="3.1640625" style="120" customWidth="1"/>
    <col min="5" max="5" width="65.5" style="120" customWidth="1"/>
    <col min="6" max="6" width="20.1640625" style="66" hidden="1" customWidth="1"/>
    <col min="7" max="7" width="31" style="95" bestFit="1" customWidth="1"/>
    <col min="8" max="8" width="2" style="121" customWidth="1"/>
    <col min="9" max="9" width="31" style="95" customWidth="1"/>
    <col min="10" max="10" width="4.5" style="61" customWidth="1"/>
    <col min="11" max="11" width="14.1640625" style="96" customWidth="1"/>
    <col min="12" max="12" width="16.6640625" style="96" customWidth="1"/>
    <col min="13" max="16384" width="12" style="98"/>
  </cols>
  <sheetData>
    <row r="2" spans="1:12" ht="15" customHeight="1" x14ac:dyDescent="0.25">
      <c r="A2" s="193" t="s">
        <v>65</v>
      </c>
      <c r="B2" s="193"/>
      <c r="C2" s="193"/>
      <c r="D2" s="193"/>
      <c r="E2" s="193"/>
      <c r="F2" s="193"/>
      <c r="G2" s="193"/>
      <c r="H2" s="193"/>
      <c r="I2" s="193"/>
    </row>
    <row r="3" spans="1:12" ht="33" customHeight="1" x14ac:dyDescent="0.25">
      <c r="A3" s="191" t="s">
        <v>251</v>
      </c>
      <c r="B3" s="192"/>
      <c r="C3" s="192"/>
      <c r="D3" s="192"/>
      <c r="E3" s="192"/>
      <c r="F3" s="192"/>
      <c r="G3" s="192"/>
      <c r="H3" s="192"/>
      <c r="I3" s="192"/>
    </row>
    <row r="4" spans="1:12" ht="18" customHeight="1" x14ac:dyDescent="0.25">
      <c r="A4" s="100"/>
      <c r="B4" s="101"/>
      <c r="C4" s="101"/>
      <c r="D4" s="101"/>
      <c r="E4" s="101"/>
      <c r="F4" s="64"/>
      <c r="G4" s="65"/>
      <c r="H4" s="102"/>
      <c r="I4" s="65"/>
    </row>
    <row r="5" spans="1:12" ht="18" customHeight="1" x14ac:dyDescent="0.25">
      <c r="A5" s="100"/>
      <c r="B5" s="101"/>
      <c r="C5" s="101"/>
      <c r="D5" s="101"/>
      <c r="E5" s="101"/>
      <c r="F5" s="103"/>
      <c r="G5" s="183" t="s">
        <v>241</v>
      </c>
      <c r="H5" s="104"/>
      <c r="I5" s="69" t="s">
        <v>203</v>
      </c>
    </row>
    <row r="6" spans="1:12" ht="18" customHeight="1" x14ac:dyDescent="0.25">
      <c r="A6" s="100"/>
      <c r="B6" s="101"/>
      <c r="C6" s="101"/>
      <c r="D6" s="101"/>
      <c r="E6" s="101"/>
      <c r="F6" s="64"/>
      <c r="G6" s="183" t="s">
        <v>240</v>
      </c>
      <c r="H6" s="104"/>
      <c r="I6" s="69" t="s">
        <v>204</v>
      </c>
    </row>
    <row r="7" spans="1:12" ht="18" customHeight="1" x14ac:dyDescent="0.25">
      <c r="A7" s="100"/>
      <c r="B7" s="101"/>
      <c r="C7" s="101"/>
      <c r="D7" s="101"/>
      <c r="E7" s="101"/>
      <c r="F7" s="70" t="s">
        <v>126</v>
      </c>
      <c r="G7" s="134" t="s">
        <v>252</v>
      </c>
      <c r="H7" s="105"/>
      <c r="I7" s="134" t="s">
        <v>253</v>
      </c>
    </row>
    <row r="8" spans="1:12" ht="15" customHeight="1" x14ac:dyDescent="0.25">
      <c r="A8" s="72"/>
      <c r="B8" s="72"/>
      <c r="C8" s="72"/>
      <c r="D8" s="72"/>
      <c r="E8" s="72"/>
      <c r="F8" s="106"/>
      <c r="G8" s="73" t="s">
        <v>99</v>
      </c>
      <c r="H8" s="107"/>
      <c r="I8" s="73" t="str">
        <f>+G8</f>
        <v>€ '000</v>
      </c>
    </row>
    <row r="9" spans="1:12" ht="15" customHeight="1" x14ac:dyDescent="0.2">
      <c r="A9" s="108"/>
      <c r="B9" s="108"/>
      <c r="C9" s="108"/>
      <c r="D9" s="108"/>
      <c r="E9" s="108"/>
      <c r="F9" s="58"/>
      <c r="G9" s="59"/>
      <c r="H9" s="109"/>
      <c r="I9" s="59"/>
      <c r="K9" s="98"/>
      <c r="L9" s="98"/>
    </row>
    <row r="10" spans="1:12" ht="15" customHeight="1" x14ac:dyDescent="0.25">
      <c r="A10" s="110" t="s">
        <v>135</v>
      </c>
      <c r="B10" s="110"/>
      <c r="C10" s="110"/>
      <c r="D10" s="110"/>
      <c r="E10" s="110"/>
      <c r="F10" s="72" t="str">
        <f>IF('CF Deutsch'!F10&lt;&gt;"",'CF Deutsch'!F10,"")</f>
        <v/>
      </c>
      <c r="G10" s="76"/>
      <c r="H10" s="111"/>
      <c r="I10" s="76"/>
      <c r="K10" s="98"/>
      <c r="L10" s="98"/>
    </row>
    <row r="11" spans="1:12" ht="15" customHeight="1" x14ac:dyDescent="0.25">
      <c r="A11" s="110"/>
      <c r="B11" s="110"/>
      <c r="C11" s="110"/>
      <c r="D11" s="110"/>
      <c r="E11" s="110"/>
      <c r="F11" s="72" t="str">
        <f>IF('CF Deutsch'!F11&lt;&gt;"",'CF Deutsch'!F11,"")</f>
        <v/>
      </c>
      <c r="G11" s="76"/>
      <c r="H11" s="111"/>
      <c r="I11" s="76"/>
      <c r="K11" s="98"/>
      <c r="L11" s="98"/>
    </row>
    <row r="12" spans="1:12" ht="15" customHeight="1" x14ac:dyDescent="0.25">
      <c r="A12" s="108"/>
      <c r="B12" s="112" t="s">
        <v>82</v>
      </c>
      <c r="C12" s="112"/>
      <c r="D12" s="112"/>
      <c r="E12" s="112"/>
      <c r="F12" s="72" t="str">
        <f>IF('CF Deutsch'!F12&lt;&gt;"",'CF Deutsch'!F12,"")</f>
        <v/>
      </c>
      <c r="G12" s="125">
        <f>+'CF Deutsch'!G12</f>
        <v>70911</v>
      </c>
      <c r="H12" s="113"/>
      <c r="I12" s="78">
        <f>+'CF Deutsch'!I12</f>
        <v>56844</v>
      </c>
      <c r="K12" s="98"/>
      <c r="L12" s="98"/>
    </row>
    <row r="13" spans="1:12" ht="15" customHeight="1" x14ac:dyDescent="0.25">
      <c r="A13" s="108"/>
      <c r="B13" s="112"/>
      <c r="C13" s="112"/>
      <c r="D13" s="112"/>
      <c r="E13" s="112"/>
      <c r="F13" s="72" t="str">
        <f>IF('CF Deutsch'!F13&lt;&gt;"",'CF Deutsch'!F13,"")</f>
        <v/>
      </c>
      <c r="G13" s="125"/>
      <c r="H13" s="113"/>
      <c r="I13" s="78"/>
      <c r="K13" s="98"/>
      <c r="L13" s="98"/>
    </row>
    <row r="14" spans="1:12" ht="22.5" customHeight="1" x14ac:dyDescent="0.2">
      <c r="A14" s="108"/>
      <c r="B14" s="114" t="s">
        <v>70</v>
      </c>
      <c r="C14" s="115"/>
      <c r="D14" s="115"/>
      <c r="E14" s="115"/>
      <c r="F14" s="72" t="str">
        <f>IF('CF Deutsch'!F14&lt;&gt;"",'CF Deutsch'!F14,"")</f>
        <v/>
      </c>
      <c r="G14" s="126"/>
      <c r="H14" s="109"/>
      <c r="I14" s="80"/>
      <c r="K14" s="98"/>
      <c r="L14" s="98"/>
    </row>
    <row r="15" spans="1:12" ht="12.75" customHeight="1" x14ac:dyDescent="0.2">
      <c r="A15" s="108"/>
      <c r="B15" s="114" t="s">
        <v>71</v>
      </c>
      <c r="C15" s="115"/>
      <c r="D15" s="115"/>
      <c r="E15" s="115"/>
      <c r="F15" s="72" t="str">
        <f>IF('CF Deutsch'!F15&lt;&gt;"",'CF Deutsch'!F15,"")</f>
        <v/>
      </c>
      <c r="G15" s="109"/>
      <c r="H15" s="109"/>
      <c r="I15" s="59"/>
      <c r="K15" s="98"/>
      <c r="L15" s="98"/>
    </row>
    <row r="16" spans="1:12" ht="12.75" customHeight="1" x14ac:dyDescent="0.2">
      <c r="A16" s="108"/>
      <c r="B16" s="114"/>
      <c r="C16" s="115"/>
      <c r="D16" s="115"/>
      <c r="E16" s="115"/>
      <c r="F16" s="72" t="str">
        <f>IF('CF Deutsch'!F16&lt;&gt;"",'CF Deutsch'!F16,"")</f>
        <v/>
      </c>
      <c r="G16" s="109"/>
      <c r="H16" s="109"/>
      <c r="I16" s="59"/>
      <c r="K16" s="98"/>
      <c r="L16" s="98"/>
    </row>
    <row r="17" spans="1:12" ht="15" customHeight="1" x14ac:dyDescent="0.2">
      <c r="A17" s="108"/>
      <c r="B17" s="114"/>
      <c r="C17" s="108" t="s">
        <v>114</v>
      </c>
      <c r="D17" s="115"/>
      <c r="E17" s="115"/>
      <c r="F17" s="72" t="str">
        <f>IF('CF Deutsch'!F17&lt;&gt;"",'CF Deutsch'!F17,"")</f>
        <v>(8)</v>
      </c>
      <c r="G17" s="109">
        <f>+'CF Deutsch'!G17</f>
        <v>33680</v>
      </c>
      <c r="H17" s="109"/>
      <c r="I17" s="59">
        <f>+'CF Deutsch'!I17</f>
        <v>25247</v>
      </c>
      <c r="K17" s="98"/>
      <c r="L17" s="98"/>
    </row>
    <row r="18" spans="1:12" ht="15" customHeight="1" x14ac:dyDescent="0.2">
      <c r="A18" s="108"/>
      <c r="B18" s="114"/>
      <c r="C18" s="108" t="s">
        <v>166</v>
      </c>
      <c r="D18" s="115"/>
      <c r="E18" s="115"/>
      <c r="F18" s="74" t="str">
        <f>+'CF Deutsch'!F18</f>
        <v>(7)</v>
      </c>
      <c r="G18" s="109">
        <f>+'CF Deutsch'!G18</f>
        <v>3048</v>
      </c>
      <c r="H18" s="109"/>
      <c r="I18" s="59">
        <f>+'CF Deutsch'!I18</f>
        <v>1949</v>
      </c>
      <c r="K18" s="98"/>
      <c r="L18" s="98"/>
    </row>
    <row r="19" spans="1:12" ht="15" hidden="1" customHeight="1" x14ac:dyDescent="0.2">
      <c r="A19" s="108"/>
      <c r="B19" s="171"/>
      <c r="C19" s="130" t="s">
        <v>174</v>
      </c>
      <c r="D19" s="172"/>
      <c r="E19" s="172"/>
      <c r="F19" s="150" t="str">
        <f>+'CF Deutsch'!F19</f>
        <v>(7) (14)</v>
      </c>
      <c r="G19" s="140">
        <f>+'CF Deutsch'!G19</f>
        <v>0</v>
      </c>
      <c r="H19" s="140"/>
      <c r="I19" s="135">
        <f>+'CF Deutsch'!I19</f>
        <v>0</v>
      </c>
      <c r="K19" s="98"/>
      <c r="L19" s="98"/>
    </row>
    <row r="20" spans="1:12" ht="15" hidden="1" customHeight="1" x14ac:dyDescent="0.2">
      <c r="A20" s="108"/>
      <c r="B20" s="171"/>
      <c r="C20" s="173" t="s">
        <v>222</v>
      </c>
      <c r="D20" s="172"/>
      <c r="E20" s="172"/>
      <c r="F20" s="150" t="str">
        <f>+'CF Deutsch'!F20</f>
        <v>(7)</v>
      </c>
      <c r="G20" s="140">
        <f>+'CF Deutsch'!G20</f>
        <v>0</v>
      </c>
      <c r="H20" s="140"/>
      <c r="I20" s="135">
        <v>0</v>
      </c>
      <c r="K20" s="98"/>
      <c r="L20" s="98"/>
    </row>
    <row r="21" spans="1:12" ht="15" customHeight="1" x14ac:dyDescent="0.2">
      <c r="A21" s="108"/>
      <c r="B21" s="130"/>
      <c r="C21" s="130" t="s">
        <v>64</v>
      </c>
      <c r="D21" s="130"/>
      <c r="E21" s="130"/>
      <c r="F21" s="153" t="str">
        <f>IF('CF Deutsch'!F21&lt;&gt;"",'CF Deutsch'!F21,"")</f>
        <v>(12) (13)</v>
      </c>
      <c r="G21" s="174">
        <f>+'CF Deutsch'!G21</f>
        <v>13180</v>
      </c>
      <c r="H21" s="140"/>
      <c r="I21" s="135">
        <f>+'CF Deutsch'!I21</f>
        <v>14071</v>
      </c>
      <c r="K21" s="98"/>
      <c r="L21" s="98"/>
    </row>
    <row r="22" spans="1:12" ht="15" hidden="1" customHeight="1" x14ac:dyDescent="0.2">
      <c r="A22" s="108"/>
      <c r="B22" s="130"/>
      <c r="C22" s="131" t="s">
        <v>131</v>
      </c>
      <c r="D22" s="130"/>
      <c r="E22" s="130"/>
      <c r="F22" s="153" t="str">
        <f>IF('CF Deutsch'!F22&lt;&gt;"",'CF Deutsch'!F22,"")</f>
        <v>(13)</v>
      </c>
      <c r="G22" s="135">
        <f>+'CF Deutsch'!G22</f>
        <v>0</v>
      </c>
      <c r="H22" s="140"/>
      <c r="I22" s="135">
        <f>+'CF Deutsch'!I22</f>
        <v>0</v>
      </c>
      <c r="K22" s="98"/>
      <c r="L22" s="98"/>
    </row>
    <row r="23" spans="1:12" ht="15" hidden="1" customHeight="1" x14ac:dyDescent="0.2">
      <c r="A23" s="108"/>
      <c r="B23" s="130"/>
      <c r="C23" s="130" t="s">
        <v>145</v>
      </c>
      <c r="D23" s="130"/>
      <c r="E23" s="130"/>
      <c r="F23" s="153" t="str">
        <f>IF('CF Deutsch'!F23&lt;&gt;"",'CF Deutsch'!F23,"")</f>
        <v>(7)</v>
      </c>
      <c r="G23" s="140">
        <f>'CF Deutsch'!G23</f>
        <v>0</v>
      </c>
      <c r="H23" s="140"/>
      <c r="I23" s="135">
        <f>'CF Deutsch'!I23</f>
        <v>0</v>
      </c>
      <c r="K23" s="98"/>
      <c r="L23" s="98"/>
    </row>
    <row r="24" spans="1:12" ht="15" customHeight="1" x14ac:dyDescent="0.2">
      <c r="A24" s="108"/>
      <c r="B24" s="130"/>
      <c r="C24" s="173" t="s">
        <v>225</v>
      </c>
      <c r="D24" s="130"/>
      <c r="E24" s="130"/>
      <c r="F24" s="153" t="str">
        <f>IF('CF Deutsch'!F24&lt;&gt;"",'CF Deutsch'!F24,"")</f>
        <v/>
      </c>
      <c r="G24" s="140">
        <f>+'CF Deutsch'!G24</f>
        <v>-28</v>
      </c>
      <c r="H24" s="140"/>
      <c r="I24" s="135">
        <f>+'CF Deutsch'!I24</f>
        <v>136</v>
      </c>
      <c r="K24" s="98"/>
      <c r="L24" s="98"/>
    </row>
    <row r="25" spans="1:12" ht="15" hidden="1" customHeight="1" x14ac:dyDescent="0.2">
      <c r="A25" s="108"/>
      <c r="B25" s="130"/>
      <c r="C25" s="173" t="s">
        <v>216</v>
      </c>
      <c r="D25" s="130"/>
      <c r="E25" s="130"/>
      <c r="F25" s="153" t="str">
        <f>IF('CF Deutsch'!F25&lt;&gt;"",'CF Deutsch'!F25,"")</f>
        <v/>
      </c>
      <c r="G25" s="140">
        <f>+'CF Deutsch'!G25</f>
        <v>0</v>
      </c>
      <c r="H25" s="140"/>
      <c r="I25" s="135">
        <f>+'CF Deutsch'!I25</f>
        <v>0</v>
      </c>
      <c r="K25" s="98"/>
      <c r="L25" s="98"/>
    </row>
    <row r="26" spans="1:12" ht="15" customHeight="1" x14ac:dyDescent="0.2">
      <c r="A26" s="108"/>
      <c r="B26" s="130"/>
      <c r="C26" s="130" t="s">
        <v>176</v>
      </c>
      <c r="D26" s="130"/>
      <c r="E26" s="130"/>
      <c r="F26" s="153" t="str">
        <f>IF('CF Deutsch'!F26&lt;&gt;"",'CF Deutsch'!F26,"")</f>
        <v/>
      </c>
      <c r="G26" s="140">
        <f>+'CF Deutsch'!G26</f>
        <v>2401</v>
      </c>
      <c r="H26" s="140"/>
      <c r="I26" s="135">
        <f>+'CF Deutsch'!I26</f>
        <v>1649</v>
      </c>
      <c r="K26" s="98"/>
      <c r="L26" s="98"/>
    </row>
    <row r="27" spans="1:12" ht="15" customHeight="1" x14ac:dyDescent="0.2">
      <c r="A27" s="108"/>
      <c r="B27" s="130"/>
      <c r="C27" s="130" t="s">
        <v>62</v>
      </c>
      <c r="D27" s="130"/>
      <c r="E27" s="130"/>
      <c r="F27" s="153" t="str">
        <f>IF('CF Deutsch'!F27&lt;&gt;"",'CF Deutsch'!F27,"")</f>
        <v/>
      </c>
      <c r="G27" s="140">
        <f>+'CF Deutsch'!G27</f>
        <v>-1291</v>
      </c>
      <c r="H27" s="140"/>
      <c r="I27" s="135">
        <f>+'CF Deutsch'!I27</f>
        <v>-1579</v>
      </c>
      <c r="K27" s="98"/>
      <c r="L27" s="98"/>
    </row>
    <row r="28" spans="1:12" ht="15" customHeight="1" x14ac:dyDescent="0.2">
      <c r="A28" s="108"/>
      <c r="B28" s="130"/>
      <c r="C28" s="130" t="s">
        <v>158</v>
      </c>
      <c r="D28" s="130"/>
      <c r="E28" s="130"/>
      <c r="F28" s="153"/>
      <c r="G28" s="140">
        <f>+'CF Deutsch'!G28</f>
        <v>2289</v>
      </c>
      <c r="H28" s="140"/>
      <c r="I28" s="135">
        <f>+'CF Deutsch'!I28</f>
        <v>1108</v>
      </c>
      <c r="K28" s="98"/>
      <c r="L28" s="98"/>
    </row>
    <row r="29" spans="1:12" ht="15" customHeight="1" x14ac:dyDescent="0.2">
      <c r="A29" s="108"/>
      <c r="B29" s="130"/>
      <c r="C29" s="130" t="s">
        <v>63</v>
      </c>
      <c r="D29" s="130"/>
      <c r="E29" s="130"/>
      <c r="F29" s="153" t="str">
        <f>IF('CF Deutsch'!F29&lt;&gt;"",'CF Deutsch'!F29,"")</f>
        <v/>
      </c>
      <c r="G29" s="140">
        <f>+'CF Deutsch'!G29</f>
        <v>-33820</v>
      </c>
      <c r="H29" s="140"/>
      <c r="I29" s="135">
        <f>+'CF Deutsch'!I29</f>
        <v>-30137</v>
      </c>
      <c r="K29" s="98"/>
      <c r="L29" s="98"/>
    </row>
    <row r="30" spans="1:12" ht="15" hidden="1" customHeight="1" x14ac:dyDescent="0.2">
      <c r="A30" s="108"/>
      <c r="B30" s="130"/>
      <c r="C30" s="186" t="s">
        <v>148</v>
      </c>
      <c r="D30" s="186"/>
      <c r="E30" s="186"/>
      <c r="F30" s="186"/>
      <c r="G30" s="140">
        <f>+'CF Deutsch'!G30</f>
        <v>0</v>
      </c>
      <c r="H30" s="140"/>
      <c r="I30" s="135">
        <f>+'CF Deutsch'!I30</f>
        <v>0</v>
      </c>
      <c r="K30" s="98"/>
      <c r="L30" s="98"/>
    </row>
    <row r="31" spans="1:12" ht="15" customHeight="1" x14ac:dyDescent="0.2">
      <c r="A31" s="108"/>
      <c r="B31" s="130"/>
      <c r="C31" s="170"/>
      <c r="D31" s="170"/>
      <c r="E31" s="170"/>
      <c r="F31" s="170"/>
      <c r="G31" s="140"/>
      <c r="H31" s="140"/>
      <c r="I31" s="135"/>
      <c r="K31" s="98"/>
      <c r="L31" s="98"/>
    </row>
    <row r="32" spans="1:12" ht="15" customHeight="1" x14ac:dyDescent="0.2">
      <c r="A32" s="108"/>
      <c r="B32" s="130" t="s">
        <v>118</v>
      </c>
      <c r="C32" s="130"/>
      <c r="D32" s="130"/>
      <c r="E32" s="130"/>
      <c r="F32" s="153" t="str">
        <f>IF('CF Deutsch'!F32&lt;&gt;"",'CF Deutsch'!F32,"")</f>
        <v/>
      </c>
      <c r="G32" s="140"/>
      <c r="H32" s="140"/>
      <c r="I32" s="135"/>
      <c r="K32" s="98"/>
      <c r="L32" s="98"/>
    </row>
    <row r="33" spans="1:12" ht="15" customHeight="1" x14ac:dyDescent="0.2">
      <c r="A33" s="108"/>
      <c r="B33" s="130"/>
      <c r="C33" s="130"/>
      <c r="D33" s="130"/>
      <c r="E33" s="130"/>
      <c r="F33" s="153" t="str">
        <f>IF('CF Deutsch'!F33&lt;&gt;"",'CF Deutsch'!F33,"")</f>
        <v/>
      </c>
      <c r="G33" s="140"/>
      <c r="H33" s="140"/>
      <c r="I33" s="135"/>
      <c r="K33" s="98"/>
      <c r="L33" s="98"/>
    </row>
    <row r="34" spans="1:12" ht="15" customHeight="1" x14ac:dyDescent="0.2">
      <c r="A34" s="108"/>
      <c r="B34" s="130"/>
      <c r="C34" s="130" t="s">
        <v>132</v>
      </c>
      <c r="D34" s="130"/>
      <c r="E34" s="130"/>
      <c r="F34" s="153" t="str">
        <f>IF('CF Deutsch'!F34&lt;&gt;"",'CF Deutsch'!F34,"")</f>
        <v>(19)</v>
      </c>
      <c r="G34" s="140">
        <f>+'CF Deutsch'!G34</f>
        <v>-17922</v>
      </c>
      <c r="H34" s="140"/>
      <c r="I34" s="135">
        <f>+'CF Deutsch'!I34</f>
        <v>-822</v>
      </c>
      <c r="K34" s="98"/>
      <c r="L34" s="98"/>
    </row>
    <row r="35" spans="1:12" ht="15" customHeight="1" x14ac:dyDescent="0.2">
      <c r="A35" s="108"/>
      <c r="B35" s="130"/>
      <c r="C35" s="130" t="s">
        <v>73</v>
      </c>
      <c r="D35" s="130"/>
      <c r="E35" s="130"/>
      <c r="F35" s="153" t="str">
        <f>IF('CF Deutsch'!F35&lt;&gt;"",'CF Deutsch'!F35,"")</f>
        <v>(18)</v>
      </c>
      <c r="G35" s="140">
        <f>+'CF Deutsch'!G35</f>
        <v>-21317</v>
      </c>
      <c r="H35" s="140"/>
      <c r="I35" s="135">
        <f>+'CF Deutsch'!I35</f>
        <v>-12184</v>
      </c>
      <c r="K35" s="98"/>
      <c r="L35" s="98"/>
    </row>
    <row r="36" spans="1:12" ht="15" customHeight="1" x14ac:dyDescent="0.2">
      <c r="A36" s="108"/>
      <c r="B36" s="130"/>
      <c r="C36" s="130" t="s">
        <v>116</v>
      </c>
      <c r="D36" s="130"/>
      <c r="E36" s="130"/>
      <c r="F36" s="153" t="str">
        <f>IF('CF Deutsch'!F36&lt;&gt;"",'CF Deutsch'!F36,"")</f>
        <v>(17) (20) (21)</v>
      </c>
      <c r="G36" s="140">
        <f>+'CF Deutsch'!G36</f>
        <v>-6394</v>
      </c>
      <c r="H36" s="140"/>
      <c r="I36" s="135">
        <f>+'CF Deutsch'!I36</f>
        <v>235</v>
      </c>
      <c r="K36" s="98"/>
      <c r="L36" s="98"/>
    </row>
    <row r="37" spans="1:12" ht="15" customHeight="1" x14ac:dyDescent="0.2">
      <c r="A37" s="108"/>
      <c r="B37" s="130"/>
      <c r="C37" s="130" t="s">
        <v>133</v>
      </c>
      <c r="D37" s="130"/>
      <c r="E37" s="130"/>
      <c r="F37" s="153" t="str">
        <f>IF('CF Deutsch'!F37&lt;&gt;"",'CF Deutsch'!F37,"")</f>
        <v/>
      </c>
      <c r="G37" s="140">
        <f>+'CF Deutsch'!G37</f>
        <v>-5812</v>
      </c>
      <c r="H37" s="140"/>
      <c r="I37" s="135">
        <f>+'CF Deutsch'!I37</f>
        <v>-5797</v>
      </c>
      <c r="K37" s="98"/>
      <c r="L37" s="98"/>
    </row>
    <row r="38" spans="1:12" ht="15" hidden="1" customHeight="1" x14ac:dyDescent="0.2">
      <c r="A38" s="108"/>
      <c r="B38" s="130"/>
      <c r="C38" s="130" t="s">
        <v>139</v>
      </c>
      <c r="D38" s="130" t="s">
        <v>12</v>
      </c>
      <c r="E38" s="130"/>
      <c r="F38" s="153" t="str">
        <f>IF('CF Deutsch'!F38&lt;&gt;"",'CF Deutsch'!F38,"")</f>
        <v/>
      </c>
      <c r="G38" s="140">
        <f>+'CF Deutsch'!G38</f>
        <v>0</v>
      </c>
      <c r="H38" s="140"/>
      <c r="I38" s="135">
        <f>+'CF Deutsch'!I38</f>
        <v>0</v>
      </c>
      <c r="K38" s="98"/>
      <c r="L38" s="98"/>
    </row>
    <row r="39" spans="1:12" ht="15" customHeight="1" x14ac:dyDescent="0.2">
      <c r="A39" s="108"/>
      <c r="B39" s="130"/>
      <c r="C39" s="130" t="s">
        <v>140</v>
      </c>
      <c r="D39" s="130"/>
      <c r="E39" s="130"/>
      <c r="F39" s="153" t="str">
        <f>IF('CF Deutsch'!F39&lt;&gt;"",'CF Deutsch'!F39,"")</f>
        <v>(24) (25) (27)</v>
      </c>
      <c r="G39" s="140">
        <f>+'CF Deutsch'!G39</f>
        <v>-7767</v>
      </c>
      <c r="H39" s="140"/>
      <c r="I39" s="135">
        <f>+'CF Deutsch'!I39</f>
        <v>5665</v>
      </c>
      <c r="K39" s="98"/>
      <c r="L39" s="98"/>
    </row>
    <row r="40" spans="1:12" ht="15" customHeight="1" x14ac:dyDescent="0.2">
      <c r="A40" s="108"/>
      <c r="B40" s="130"/>
      <c r="C40" s="130" t="s">
        <v>117</v>
      </c>
      <c r="D40" s="130"/>
      <c r="E40" s="130"/>
      <c r="F40" s="153" t="str">
        <f>IF('CF Deutsch'!F40&lt;&gt;"",'CF Deutsch'!F40,"")</f>
        <v>(28)</v>
      </c>
      <c r="G40" s="140">
        <f>+'CF Deutsch'!G40</f>
        <v>-514</v>
      </c>
      <c r="H40" s="140"/>
      <c r="I40" s="135">
        <f>+'CF Deutsch'!I40</f>
        <v>2942</v>
      </c>
      <c r="K40" s="98"/>
      <c r="L40" s="98"/>
    </row>
    <row r="41" spans="1:12" ht="15" customHeight="1" x14ac:dyDescent="0.2">
      <c r="A41" s="108"/>
      <c r="B41" s="130"/>
      <c r="C41" s="130"/>
      <c r="D41" s="130"/>
      <c r="E41" s="130"/>
      <c r="F41" s="153"/>
      <c r="G41" s="140"/>
      <c r="H41" s="140"/>
      <c r="I41" s="135"/>
      <c r="K41" s="98"/>
      <c r="L41" s="98"/>
    </row>
    <row r="42" spans="1:12" ht="15" customHeight="1" x14ac:dyDescent="0.25">
      <c r="A42" s="108"/>
      <c r="B42" s="130"/>
      <c r="C42" s="130"/>
      <c r="D42" s="130"/>
      <c r="E42" s="130"/>
      <c r="F42" s="153" t="str">
        <f>IF('CF Deutsch'!F41&lt;&gt;"",'CF Deutsch'!F41,"")</f>
        <v/>
      </c>
      <c r="G42" s="140"/>
      <c r="H42" s="140"/>
      <c r="I42" s="135"/>
      <c r="J42" s="84"/>
      <c r="K42" s="98"/>
      <c r="L42" s="98"/>
    </row>
    <row r="43" spans="1:12" ht="15" customHeight="1" x14ac:dyDescent="0.2">
      <c r="A43" s="116"/>
      <c r="B43" s="175" t="s">
        <v>61</v>
      </c>
      <c r="C43" s="173"/>
      <c r="D43" s="175"/>
      <c r="E43" s="130"/>
      <c r="F43" s="153" t="str">
        <f>IF('CF Deutsch'!F42&lt;&gt;"",'CF Deutsch'!F42,"")</f>
        <v/>
      </c>
      <c r="G43" s="176">
        <f>+'CF Deutsch'!G42</f>
        <v>-40267</v>
      </c>
      <c r="H43" s="177"/>
      <c r="I43" s="178">
        <f>+'CF Deutsch'!I42</f>
        <v>2483</v>
      </c>
      <c r="J43" s="86"/>
      <c r="K43" s="98"/>
      <c r="L43" s="98"/>
    </row>
    <row r="44" spans="1:12" ht="15" customHeight="1" x14ac:dyDescent="0.25">
      <c r="A44" s="108"/>
      <c r="B44" s="179" t="s">
        <v>101</v>
      </c>
      <c r="C44" s="130"/>
      <c r="D44" s="130"/>
      <c r="E44" s="173"/>
      <c r="F44" s="180" t="str">
        <f>IF('CF Deutsch'!F43&lt;&gt;"",'CF Deutsch'!F43,"")</f>
        <v>(2b)</v>
      </c>
      <c r="G44" s="143">
        <f>+'CF Deutsch'!G43</f>
        <v>30644</v>
      </c>
      <c r="H44" s="181"/>
      <c r="I44" s="164">
        <f>+'CF Deutsch'!I43</f>
        <v>59327</v>
      </c>
      <c r="K44" s="98"/>
      <c r="L44" s="98"/>
    </row>
    <row r="45" spans="1:12" ht="19.149999999999999" customHeight="1" x14ac:dyDescent="0.25">
      <c r="A45" s="116"/>
      <c r="B45" s="175"/>
      <c r="C45" s="175"/>
      <c r="D45" s="175"/>
      <c r="E45" s="175"/>
      <c r="F45" s="153" t="str">
        <f>IF('CF Deutsch'!F44&lt;&gt;"",'CF Deutsch'!F44,"")</f>
        <v/>
      </c>
      <c r="G45" s="181"/>
      <c r="H45" s="144"/>
      <c r="I45" s="166"/>
      <c r="K45" s="98"/>
      <c r="L45" s="98"/>
    </row>
    <row r="46" spans="1:12" ht="15" customHeight="1" x14ac:dyDescent="0.25">
      <c r="A46" s="112" t="s">
        <v>136</v>
      </c>
      <c r="B46" s="130"/>
      <c r="C46" s="130"/>
      <c r="D46" s="130"/>
      <c r="E46" s="130"/>
      <c r="F46" s="153" t="str">
        <f>IF('CF Deutsch'!F45&lt;&gt;"",'CF Deutsch'!F45,"")</f>
        <v/>
      </c>
      <c r="G46" s="144"/>
      <c r="H46" s="140"/>
      <c r="I46" s="148"/>
      <c r="K46" s="98"/>
      <c r="L46" s="98"/>
    </row>
    <row r="47" spans="1:12" ht="15" customHeight="1" x14ac:dyDescent="0.25">
      <c r="A47" s="112"/>
      <c r="B47" s="130"/>
      <c r="C47" s="130"/>
      <c r="D47" s="130"/>
      <c r="E47" s="130"/>
      <c r="F47" s="153" t="str">
        <f>IF('CF Deutsch'!F46&lt;&gt;"",'CF Deutsch'!F46,"")</f>
        <v/>
      </c>
      <c r="G47" s="144"/>
      <c r="H47" s="140"/>
      <c r="I47" s="148"/>
      <c r="K47" s="98"/>
      <c r="L47" s="98"/>
    </row>
    <row r="48" spans="1:12" ht="15" hidden="1" customHeight="1" x14ac:dyDescent="0.25">
      <c r="A48" s="112"/>
      <c r="B48" s="130" t="s">
        <v>102</v>
      </c>
      <c r="C48" s="130"/>
      <c r="D48" s="130"/>
      <c r="E48" s="130"/>
      <c r="F48" s="153" t="str">
        <f>IF('CF Deutsch'!F47&lt;&gt;"",'CF Deutsch'!F47,"")</f>
        <v/>
      </c>
      <c r="G48" s="140">
        <f>+'CF Deutsch'!G47</f>
        <v>0</v>
      </c>
      <c r="H48" s="140"/>
      <c r="I48" s="135">
        <f>+'CF Deutsch'!I47</f>
        <v>0</v>
      </c>
      <c r="K48" s="98"/>
      <c r="L48" s="98"/>
    </row>
    <row r="49" spans="1:12" ht="15" customHeight="1" x14ac:dyDescent="0.2">
      <c r="A49" s="108"/>
      <c r="B49" s="130" t="s">
        <v>141</v>
      </c>
      <c r="C49" s="130"/>
      <c r="D49" s="130"/>
      <c r="E49" s="130"/>
      <c r="F49" s="153" t="str">
        <f>IF('CF Deutsch'!F48&lt;&gt;"",'CF Deutsch'!F48,"")</f>
        <v>(13)</v>
      </c>
      <c r="G49" s="140">
        <f>+'CF Deutsch'!G48</f>
        <v>-7658</v>
      </c>
      <c r="H49" s="174"/>
      <c r="I49" s="135">
        <f>+'CF Deutsch'!I48</f>
        <v>-13305</v>
      </c>
      <c r="K49" s="98"/>
      <c r="L49" s="98"/>
    </row>
    <row r="50" spans="1:12" ht="15" customHeight="1" x14ac:dyDescent="0.2">
      <c r="A50" s="108"/>
      <c r="B50" s="130" t="s">
        <v>142</v>
      </c>
      <c r="C50" s="130"/>
      <c r="D50" s="130"/>
      <c r="E50" s="130"/>
      <c r="F50" s="153" t="str">
        <f>IF('CF Deutsch'!F49&lt;&gt;"",'CF Deutsch'!F49,"")</f>
        <v>(12)</v>
      </c>
      <c r="G50" s="140">
        <f>+'CF Deutsch'!G49</f>
        <v>-720</v>
      </c>
      <c r="H50" s="174"/>
      <c r="I50" s="135">
        <f>+'CF Deutsch'!I49</f>
        <v>-537</v>
      </c>
      <c r="K50" s="98"/>
      <c r="L50" s="98"/>
    </row>
    <row r="51" spans="1:12" ht="15" hidden="1" customHeight="1" x14ac:dyDescent="0.2">
      <c r="A51" s="108"/>
      <c r="B51" s="130" t="s">
        <v>208</v>
      </c>
      <c r="C51" s="130"/>
      <c r="D51" s="130"/>
      <c r="E51" s="130"/>
      <c r="F51" s="153" t="str">
        <f>IF('CF Deutsch'!F50&lt;&gt;"",'CF Deutsch'!F50,"")</f>
        <v>(24)</v>
      </c>
      <c r="G51" s="140">
        <f>+'CF Deutsch'!G50</f>
        <v>0</v>
      </c>
      <c r="H51" s="174"/>
      <c r="I51" s="135">
        <f>+'CF Deutsch'!I50</f>
        <v>0</v>
      </c>
      <c r="K51" s="98"/>
      <c r="L51" s="98"/>
    </row>
    <row r="52" spans="1:12" ht="15" customHeight="1" x14ac:dyDescent="0.2">
      <c r="A52" s="108"/>
      <c r="B52" s="130" t="s">
        <v>185</v>
      </c>
      <c r="C52" s="130"/>
      <c r="D52" s="130"/>
      <c r="E52" s="130"/>
      <c r="F52" s="153" t="str">
        <f>IF('CF Deutsch'!F51&lt;&gt;"",'CF Deutsch'!F51,"")</f>
        <v/>
      </c>
      <c r="G52" s="140">
        <f>'CF Deutsch'!G51</f>
        <v>221</v>
      </c>
      <c r="H52" s="174"/>
      <c r="I52" s="135">
        <f>'CF Deutsch'!I51</f>
        <v>153</v>
      </c>
      <c r="K52" s="98"/>
      <c r="L52" s="98"/>
    </row>
    <row r="53" spans="1:12" ht="15" hidden="1" customHeight="1" x14ac:dyDescent="0.2">
      <c r="A53" s="108"/>
      <c r="B53" s="173" t="s">
        <v>215</v>
      </c>
      <c r="C53" s="130"/>
      <c r="D53" s="130"/>
      <c r="E53" s="130"/>
      <c r="F53" s="153" t="str">
        <f>IF('CF Deutsch'!F52&lt;&gt;"",'CF Deutsch'!F52,"")</f>
        <v/>
      </c>
      <c r="G53" s="140">
        <f>'CF Deutsch'!G52</f>
        <v>0</v>
      </c>
      <c r="H53" s="174"/>
      <c r="I53" s="135">
        <f>'CF Deutsch'!I52</f>
        <v>0</v>
      </c>
      <c r="K53" s="98"/>
      <c r="L53" s="98"/>
    </row>
    <row r="54" spans="1:12" ht="15" customHeight="1" x14ac:dyDescent="0.2">
      <c r="A54" s="108"/>
      <c r="B54" s="149" t="s">
        <v>246</v>
      </c>
      <c r="C54" s="131"/>
      <c r="D54" s="131"/>
      <c r="E54" s="131"/>
      <c r="F54" s="153" t="str">
        <f>IF('CF Deutsch'!F53&lt;&gt;"",'CF Deutsch'!F53,"")</f>
        <v/>
      </c>
      <c r="G54" s="140">
        <f>'CF Deutsch'!G53</f>
        <v>120000</v>
      </c>
      <c r="H54" s="174"/>
      <c r="I54" s="135">
        <f>'CF Deutsch'!I53</f>
        <v>0</v>
      </c>
      <c r="K54" s="98"/>
      <c r="L54" s="98"/>
    </row>
    <row r="55" spans="1:12" ht="15" customHeight="1" x14ac:dyDescent="0.2">
      <c r="A55" s="108"/>
      <c r="B55" s="149" t="s">
        <v>247</v>
      </c>
      <c r="C55" s="131"/>
      <c r="D55" s="131"/>
      <c r="E55" s="131"/>
      <c r="F55" s="153" t="str">
        <f>IF('CF Deutsch'!F54&lt;&gt;"",'CF Deutsch'!F54,"")</f>
        <v>(15) (16)</v>
      </c>
      <c r="G55" s="140">
        <f>'CF Deutsch'!G54</f>
        <v>-140000</v>
      </c>
      <c r="H55" s="174"/>
      <c r="I55" s="135">
        <f>'CF Deutsch'!I54</f>
        <v>-10000</v>
      </c>
      <c r="K55" s="98"/>
      <c r="L55" s="98"/>
    </row>
    <row r="56" spans="1:12" ht="15" hidden="1" customHeight="1" x14ac:dyDescent="0.2">
      <c r="A56" s="108"/>
      <c r="B56" s="131" t="s">
        <v>183</v>
      </c>
      <c r="C56" s="131"/>
      <c r="D56" s="131"/>
      <c r="E56" s="131"/>
      <c r="F56" s="153" t="str">
        <f>IF('CF Deutsch'!F55&lt;&gt;"",'CF Deutsch'!F55,"")</f>
        <v/>
      </c>
      <c r="G56" s="140">
        <f>'CF Deutsch'!G56</f>
        <v>0</v>
      </c>
      <c r="H56" s="174"/>
      <c r="I56" s="135">
        <f>'CF Deutsch'!I56</f>
        <v>0</v>
      </c>
      <c r="K56" s="98"/>
      <c r="L56" s="98"/>
    </row>
    <row r="57" spans="1:12" ht="30.75" hidden="1" customHeight="1" x14ac:dyDescent="0.2">
      <c r="A57" s="108"/>
      <c r="B57" s="186" t="s">
        <v>149</v>
      </c>
      <c r="C57" s="186"/>
      <c r="D57" s="186"/>
      <c r="E57" s="186"/>
      <c r="F57" s="153" t="str">
        <f>IF('CF Deutsch'!F56&lt;&gt;"",'CF Deutsch'!F56,"")</f>
        <v>(28)</v>
      </c>
      <c r="G57" s="140">
        <f>'CF Deutsch'!G57</f>
        <v>0</v>
      </c>
      <c r="H57" s="174"/>
      <c r="I57" s="135">
        <f>'CF Deutsch'!I57</f>
        <v>0</v>
      </c>
      <c r="K57" s="98"/>
      <c r="L57" s="98"/>
    </row>
    <row r="58" spans="1:12" ht="15" customHeight="1" x14ac:dyDescent="0.2">
      <c r="A58" s="108"/>
      <c r="B58" s="130" t="s">
        <v>206</v>
      </c>
      <c r="C58" s="130"/>
      <c r="D58" s="130"/>
      <c r="E58" s="130"/>
      <c r="F58" s="150" t="str">
        <f>+'CF Deutsch'!F58</f>
        <v>(3)</v>
      </c>
      <c r="G58" s="140">
        <f>+'CF Deutsch'!G58</f>
        <v>-1907</v>
      </c>
      <c r="H58" s="174"/>
      <c r="I58" s="135">
        <f>+'CF Deutsch'!I58</f>
        <v>-12759</v>
      </c>
      <c r="K58" s="98"/>
      <c r="L58" s="98"/>
    </row>
    <row r="59" spans="1:12" ht="15" hidden="1" customHeight="1" x14ac:dyDescent="0.2">
      <c r="A59" s="108"/>
      <c r="B59" s="131" t="s">
        <v>193</v>
      </c>
      <c r="C59" s="130"/>
      <c r="D59" s="130"/>
      <c r="E59" s="130"/>
      <c r="F59" s="153" t="str">
        <f>IF('CF Deutsch'!F58&lt;&gt;"",'CF Deutsch'!F58,"")</f>
        <v>(3)</v>
      </c>
      <c r="G59" s="140">
        <f>'CF Deutsch'!G60</f>
        <v>0</v>
      </c>
      <c r="H59" s="174"/>
      <c r="I59" s="135">
        <f>'CF Deutsch'!I60</f>
        <v>0</v>
      </c>
      <c r="K59" s="98"/>
      <c r="L59" s="98"/>
    </row>
    <row r="60" spans="1:12" ht="15" hidden="1" customHeight="1" x14ac:dyDescent="0.2">
      <c r="A60" s="108"/>
      <c r="B60" s="130" t="s">
        <v>190</v>
      </c>
      <c r="C60" s="130"/>
      <c r="D60" s="130"/>
      <c r="E60" s="130"/>
      <c r="F60" s="153" t="str">
        <f>IF('CF Deutsch'!F59&lt;&gt;"",'CF Deutsch'!F59,"")</f>
        <v>(2b)</v>
      </c>
      <c r="G60" s="140">
        <f>'CF Deutsch'!G61</f>
        <v>0</v>
      </c>
      <c r="H60" s="174"/>
      <c r="I60" s="135">
        <f>'CF Deutsch'!I61</f>
        <v>0</v>
      </c>
      <c r="K60" s="98"/>
      <c r="L60" s="98"/>
    </row>
    <row r="61" spans="1:12" ht="14.25" hidden="1" x14ac:dyDescent="0.2">
      <c r="A61" s="108"/>
      <c r="B61" s="130"/>
      <c r="C61" s="189" t="s">
        <v>192</v>
      </c>
      <c r="D61" s="190"/>
      <c r="E61" s="190"/>
      <c r="F61" s="153" t="str">
        <f>IF('CF Deutsch'!F60&lt;&gt;"",'CF Deutsch'!F60,"")</f>
        <v/>
      </c>
      <c r="G61" s="140"/>
      <c r="H61" s="140"/>
      <c r="I61" s="135"/>
      <c r="K61" s="98"/>
      <c r="L61" s="98"/>
    </row>
    <row r="62" spans="1:12" ht="15" customHeight="1" x14ac:dyDescent="0.2">
      <c r="A62" s="108"/>
      <c r="B62" s="130"/>
      <c r="C62" s="131"/>
      <c r="D62" s="131"/>
      <c r="E62" s="131"/>
      <c r="F62" s="153"/>
      <c r="G62" s="140"/>
      <c r="H62" s="140"/>
      <c r="I62" s="135"/>
      <c r="K62" s="98"/>
      <c r="L62" s="98"/>
    </row>
    <row r="63" spans="1:12" ht="15" hidden="1" customHeight="1" x14ac:dyDescent="0.2">
      <c r="A63" s="108"/>
      <c r="B63" s="131" t="s">
        <v>153</v>
      </c>
      <c r="C63" s="131"/>
      <c r="D63" s="131"/>
      <c r="E63" s="131"/>
      <c r="F63" s="150" t="str">
        <f>+'CF Deutsch'!F63</f>
        <v>(3)</v>
      </c>
      <c r="G63" s="140">
        <f>+'CF Deutsch'!G63</f>
        <v>0</v>
      </c>
      <c r="H63" s="140"/>
      <c r="I63" s="135">
        <f>+'CF Deutsch'!I63</f>
        <v>0</v>
      </c>
      <c r="K63" s="98"/>
      <c r="L63" s="98"/>
    </row>
    <row r="64" spans="1:12" ht="15" hidden="1" customHeight="1" x14ac:dyDescent="0.2">
      <c r="A64" s="108"/>
      <c r="B64" s="130" t="s">
        <v>167</v>
      </c>
      <c r="C64" s="131"/>
      <c r="D64" s="131"/>
      <c r="E64" s="131"/>
      <c r="F64" s="131"/>
      <c r="G64" s="140"/>
      <c r="H64" s="140"/>
      <c r="I64" s="135">
        <f>+'CF Deutsch'!I64</f>
        <v>0</v>
      </c>
      <c r="K64" s="98"/>
      <c r="L64" s="98"/>
    </row>
    <row r="65" spans="1:12" ht="15" hidden="1" customHeight="1" x14ac:dyDescent="0.2">
      <c r="A65" s="108"/>
      <c r="B65" s="130"/>
      <c r="C65" s="130"/>
      <c r="D65" s="130"/>
      <c r="E65" s="130"/>
      <c r="F65" s="153" t="str">
        <f>IF('CF Deutsch'!F65&lt;&gt;"",'CF Deutsch'!F65,"")</f>
        <v/>
      </c>
      <c r="G65" s="140"/>
      <c r="H65" s="140"/>
      <c r="I65" s="135"/>
      <c r="K65" s="98"/>
      <c r="L65" s="98"/>
    </row>
    <row r="66" spans="1:12" ht="15" customHeight="1" x14ac:dyDescent="0.25">
      <c r="A66" s="108"/>
      <c r="B66" s="179" t="s">
        <v>198</v>
      </c>
      <c r="C66" s="130"/>
      <c r="D66" s="130"/>
      <c r="E66" s="173"/>
      <c r="F66" s="153" t="str">
        <f>IF('CF Deutsch'!F66&lt;&gt;"",'CF Deutsch'!F66,"")</f>
        <v>(2b)</v>
      </c>
      <c r="G66" s="143">
        <f>+'CF Deutsch'!G66</f>
        <v>-30064</v>
      </c>
      <c r="H66" s="181"/>
      <c r="I66" s="164">
        <f>+'CF Deutsch'!I66</f>
        <v>-36448</v>
      </c>
      <c r="K66" s="98"/>
      <c r="L66" s="98"/>
    </row>
    <row r="67" spans="1:12" ht="15" customHeight="1" x14ac:dyDescent="0.25">
      <c r="A67" s="108"/>
      <c r="B67" s="130"/>
      <c r="C67" s="130"/>
      <c r="D67" s="130"/>
      <c r="E67" s="130"/>
      <c r="F67" s="153" t="str">
        <f>IF('CF Deutsch'!F67&lt;&gt;"",'CF Deutsch'!F67,"")</f>
        <v/>
      </c>
      <c r="G67" s="181"/>
      <c r="H67" s="144"/>
      <c r="I67" s="166"/>
      <c r="K67" s="98"/>
      <c r="L67" s="98"/>
    </row>
    <row r="68" spans="1:12" ht="15" customHeight="1" x14ac:dyDescent="0.25">
      <c r="A68" s="112" t="s">
        <v>143</v>
      </c>
      <c r="B68" s="130"/>
      <c r="C68" s="130"/>
      <c r="D68" s="130"/>
      <c r="E68" s="130"/>
      <c r="F68" s="153" t="str">
        <f>IF('CF Deutsch'!F68&lt;&gt;"",'CF Deutsch'!F68,"")</f>
        <v/>
      </c>
      <c r="G68" s="144"/>
      <c r="H68" s="140"/>
      <c r="I68" s="148"/>
      <c r="K68" s="98"/>
      <c r="L68" s="98"/>
    </row>
    <row r="69" spans="1:12" ht="15" customHeight="1" x14ac:dyDescent="0.2">
      <c r="A69" s="108"/>
      <c r="B69" s="130" t="s">
        <v>209</v>
      </c>
      <c r="C69" s="130"/>
      <c r="D69" s="130"/>
      <c r="E69" s="130"/>
      <c r="F69" s="153" t="str">
        <f>IF('CF Deutsch'!F69&lt;&gt;"",'CF Deutsch'!F69,"")</f>
        <v/>
      </c>
      <c r="G69" s="140">
        <f>+'CF Deutsch'!G69</f>
        <v>58</v>
      </c>
      <c r="H69" s="140"/>
      <c r="I69" s="135">
        <f>+'CF Deutsch'!I69</f>
        <v>198</v>
      </c>
      <c r="K69" s="98"/>
      <c r="L69" s="98"/>
    </row>
    <row r="70" spans="1:12" ht="15" customHeight="1" x14ac:dyDescent="0.2">
      <c r="A70" s="108"/>
      <c r="B70" s="173" t="s">
        <v>220</v>
      </c>
      <c r="C70" s="130"/>
      <c r="D70" s="130"/>
      <c r="E70" s="130"/>
      <c r="F70" s="153" t="str">
        <f>IF('CF Deutsch'!F70&lt;&gt;"",'CF Deutsch'!F70,"")</f>
        <v>(26)</v>
      </c>
      <c r="G70" s="140">
        <f>+'CF Deutsch'!G70</f>
        <v>-6382</v>
      </c>
      <c r="H70" s="140"/>
      <c r="I70" s="135">
        <f>+'CF Deutsch'!I70</f>
        <v>-307</v>
      </c>
      <c r="J70" s="90"/>
      <c r="K70" s="98"/>
      <c r="L70" s="98"/>
    </row>
    <row r="71" spans="1:12" ht="15" hidden="1" customHeight="1" x14ac:dyDescent="0.2">
      <c r="A71" s="108"/>
      <c r="B71" s="108" t="s">
        <v>155</v>
      </c>
      <c r="C71" s="108"/>
      <c r="D71" s="108"/>
      <c r="E71" s="108"/>
      <c r="F71" s="72" t="str">
        <f>IF('CF Deutsch'!F71&lt;&gt;"",'CF Deutsch'!F71,"")</f>
        <v>(35)</v>
      </c>
      <c r="G71" s="109">
        <f>+'CF Deutsch'!G71</f>
        <v>0</v>
      </c>
      <c r="H71" s="109"/>
      <c r="I71" s="59">
        <f>+'CF Deutsch'!I71</f>
        <v>0</v>
      </c>
      <c r="J71" s="90"/>
      <c r="K71" s="98"/>
      <c r="L71" s="98"/>
    </row>
    <row r="72" spans="1:12" ht="15" hidden="1" customHeight="1" x14ac:dyDescent="0.2">
      <c r="A72" s="108"/>
      <c r="B72" s="108" t="s">
        <v>156</v>
      </c>
      <c r="C72" s="108"/>
      <c r="D72" s="108"/>
      <c r="E72" s="108"/>
      <c r="F72" s="72"/>
      <c r="G72" s="109"/>
      <c r="H72" s="109"/>
      <c r="I72" s="59">
        <f>+'CF Deutsch'!I72</f>
        <v>0</v>
      </c>
      <c r="K72" s="98"/>
      <c r="L72" s="98"/>
    </row>
    <row r="73" spans="1:12" ht="15" hidden="1" customHeight="1" x14ac:dyDescent="0.2">
      <c r="A73" s="108"/>
      <c r="B73" s="108" t="s">
        <v>157</v>
      </c>
      <c r="C73" s="108"/>
      <c r="D73" s="108"/>
      <c r="E73" s="108"/>
      <c r="F73" s="72" t="str">
        <f>IF('CF Deutsch'!F73&lt;&gt;"",'CF Deutsch'!F73,"")</f>
        <v>(26) (35)</v>
      </c>
      <c r="G73" s="109">
        <f>+'CF Deutsch'!G73</f>
        <v>0</v>
      </c>
      <c r="H73" s="109"/>
      <c r="I73" s="59">
        <f>+'CF Deutsch'!I73</f>
        <v>0</v>
      </c>
      <c r="K73" s="98"/>
      <c r="L73" s="98"/>
    </row>
    <row r="74" spans="1:12" ht="15" hidden="1" customHeight="1" x14ac:dyDescent="0.2">
      <c r="A74" s="108"/>
      <c r="B74" s="194" t="s">
        <v>161</v>
      </c>
      <c r="C74" s="194"/>
      <c r="D74" s="194"/>
      <c r="E74" s="194"/>
      <c r="F74" s="72"/>
      <c r="G74" s="109">
        <f>+'CF Deutsch'!G74</f>
        <v>0</v>
      </c>
      <c r="H74" s="109"/>
      <c r="I74" s="59">
        <f>+'CF Deutsch'!I74</f>
        <v>0</v>
      </c>
      <c r="K74" s="98"/>
      <c r="L74" s="98"/>
    </row>
    <row r="75" spans="1:12" ht="15" customHeight="1" x14ac:dyDescent="0.2">
      <c r="A75" s="108"/>
      <c r="B75" s="108" t="s">
        <v>170</v>
      </c>
      <c r="C75" s="108"/>
      <c r="D75" s="108"/>
      <c r="E75" s="108"/>
      <c r="F75" s="72" t="str">
        <f>IF('CF Deutsch'!F75&lt;&gt;"",'CF Deutsch'!F75,"")</f>
        <v>(35)</v>
      </c>
      <c r="G75" s="109">
        <f>'CF Deutsch'!G75</f>
        <v>45443</v>
      </c>
      <c r="H75" s="109"/>
      <c r="I75" s="59">
        <f>'CF Deutsch'!I75</f>
        <v>-900</v>
      </c>
      <c r="K75" s="98"/>
      <c r="L75" s="98"/>
    </row>
    <row r="76" spans="1:12" ht="15" customHeight="1" x14ac:dyDescent="0.2">
      <c r="A76" s="108"/>
      <c r="B76" s="108" t="s">
        <v>152</v>
      </c>
      <c r="C76" s="108"/>
      <c r="D76" s="108"/>
      <c r="E76" s="108"/>
      <c r="F76" s="74" t="str">
        <f>+'CF Deutsch'!F76</f>
        <v>(35)</v>
      </c>
      <c r="G76" s="109">
        <f>+'CF Deutsch'!G76</f>
        <v>-10155</v>
      </c>
      <c r="H76" s="109"/>
      <c r="I76" s="59">
        <f>'CF Deutsch'!I76</f>
        <v>5112</v>
      </c>
      <c r="K76" s="98"/>
      <c r="L76" s="98"/>
    </row>
    <row r="77" spans="1:12" ht="15" hidden="1" customHeight="1" x14ac:dyDescent="0.2">
      <c r="A77" s="108"/>
      <c r="B77" s="108" t="s">
        <v>138</v>
      </c>
      <c r="C77" s="108"/>
      <c r="D77" s="108"/>
      <c r="E77" s="108"/>
      <c r="F77" s="72" t="str">
        <f>IF('CF Deutsch'!F77&lt;&gt;"",'CF Deutsch'!F77,"")</f>
        <v/>
      </c>
      <c r="G77" s="109">
        <f>'CF Deutsch'!G77</f>
        <v>0</v>
      </c>
      <c r="H77" s="109"/>
      <c r="I77" s="59">
        <f>'CF Deutsch'!I77</f>
        <v>0</v>
      </c>
      <c r="K77" s="98"/>
      <c r="L77" s="98"/>
    </row>
    <row r="78" spans="1:12" ht="15" customHeight="1" x14ac:dyDescent="0.2">
      <c r="A78" s="108"/>
      <c r="B78" s="108" t="s">
        <v>144</v>
      </c>
      <c r="C78" s="108"/>
      <c r="D78" s="108"/>
      <c r="E78" s="108"/>
      <c r="F78" s="72" t="str">
        <f>IF('CF Deutsch'!F78&lt;&gt;"",'CF Deutsch'!F78,"")</f>
        <v>(30)</v>
      </c>
      <c r="G78" s="109">
        <f>+'CF Deutsch'!G78</f>
        <v>-1337</v>
      </c>
      <c r="H78" s="109"/>
      <c r="I78" s="59">
        <f>+'CF Deutsch'!I78</f>
        <v>-1297</v>
      </c>
      <c r="K78" s="98"/>
      <c r="L78" s="98"/>
    </row>
    <row r="79" spans="1:12" ht="15" hidden="1" customHeight="1" x14ac:dyDescent="0.2">
      <c r="A79" s="108"/>
      <c r="B79" s="108" t="s">
        <v>168</v>
      </c>
      <c r="C79" s="108"/>
      <c r="D79" s="108"/>
      <c r="E79" s="108"/>
      <c r="F79" s="72" t="str">
        <f>IF('CF Deutsch'!F79&lt;&gt;"",'CF Deutsch'!F79,"")</f>
        <v>(24)</v>
      </c>
      <c r="G79" s="109">
        <f>+'CF Deutsch'!G79</f>
        <v>0</v>
      </c>
      <c r="H79" s="109"/>
      <c r="I79" s="59">
        <f>+'CF Deutsch'!I79</f>
        <v>0</v>
      </c>
      <c r="K79" s="98"/>
      <c r="L79" s="98"/>
    </row>
    <row r="80" spans="1:12" ht="15" hidden="1" customHeight="1" x14ac:dyDescent="0.2">
      <c r="A80" s="108"/>
      <c r="B80" s="108" t="s">
        <v>169</v>
      </c>
      <c r="C80" s="108"/>
      <c r="D80" s="108"/>
      <c r="E80" s="108"/>
      <c r="F80" s="72" t="str">
        <f>IF('CF Deutsch'!F80&lt;&gt;"",'CF Deutsch'!F80,"")</f>
        <v>(24)</v>
      </c>
      <c r="G80" s="109">
        <f>+'CF Deutsch'!G80</f>
        <v>0</v>
      </c>
      <c r="H80" s="109"/>
      <c r="I80" s="59">
        <f>+'CF Deutsch'!I80</f>
        <v>0</v>
      </c>
      <c r="K80" s="98"/>
      <c r="L80" s="98"/>
    </row>
    <row r="81" spans="1:12" ht="15" hidden="1" customHeight="1" x14ac:dyDescent="0.2">
      <c r="A81" s="108"/>
      <c r="B81" s="108" t="s">
        <v>123</v>
      </c>
      <c r="C81" s="108"/>
      <c r="D81" s="108"/>
      <c r="E81" s="108"/>
      <c r="F81" s="72" t="str">
        <f>IF('CF Deutsch'!F81&lt;&gt;"",'CF Deutsch'!F81,"")</f>
        <v>(13)</v>
      </c>
      <c r="G81" s="109">
        <f>+'CF Deutsch'!G81</f>
        <v>0</v>
      </c>
      <c r="H81" s="109"/>
      <c r="I81" s="59">
        <f>+'CF Deutsch'!I81</f>
        <v>0</v>
      </c>
      <c r="K81" s="98"/>
      <c r="L81" s="98"/>
    </row>
    <row r="82" spans="1:12" ht="15" customHeight="1" x14ac:dyDescent="0.2">
      <c r="A82" s="108"/>
      <c r="B82" s="108" t="s">
        <v>122</v>
      </c>
      <c r="C82" s="108"/>
      <c r="D82" s="108"/>
      <c r="E82" s="108"/>
      <c r="F82" s="72" t="str">
        <f>IF('CF Deutsch'!F82&lt;&gt;"",'CF Deutsch'!F82,"")</f>
        <v>(10)</v>
      </c>
      <c r="G82" s="109">
        <f>+'CF Deutsch'!G82</f>
        <v>-32524</v>
      </c>
      <c r="H82" s="109"/>
      <c r="I82" s="59">
        <f>+'CF Deutsch'!I82</f>
        <v>-24393</v>
      </c>
      <c r="K82" s="98"/>
      <c r="L82" s="98"/>
    </row>
    <row r="83" spans="1:12" ht="15" hidden="1" customHeight="1" x14ac:dyDescent="0.2">
      <c r="A83" s="108"/>
      <c r="B83" s="108" t="s">
        <v>196</v>
      </c>
      <c r="C83" s="108"/>
      <c r="D83" s="108"/>
      <c r="E83" s="108"/>
      <c r="F83" s="72" t="str">
        <f>IF('CF Deutsch'!F83&lt;&gt;"",'CF Deutsch'!F83,"")</f>
        <v/>
      </c>
      <c r="G83" s="109">
        <f>+'CF Deutsch'!G83</f>
        <v>0</v>
      </c>
      <c r="H83" s="109"/>
      <c r="I83" s="59">
        <f>+'CF Deutsch'!I83</f>
        <v>0</v>
      </c>
      <c r="K83" s="98"/>
      <c r="L83" s="98"/>
    </row>
    <row r="84" spans="1:12" ht="15" customHeight="1" x14ac:dyDescent="0.2">
      <c r="A84" s="108"/>
      <c r="B84" s="108"/>
      <c r="C84" s="108"/>
      <c r="D84" s="108"/>
      <c r="E84" s="108"/>
      <c r="F84" s="72" t="str">
        <f>IF('CF Deutsch'!F84&lt;&gt;"",'CF Deutsch'!F84,"")</f>
        <v/>
      </c>
      <c r="G84" s="109"/>
      <c r="H84" s="109"/>
      <c r="I84" s="59"/>
      <c r="K84" s="98"/>
      <c r="L84" s="98"/>
    </row>
    <row r="85" spans="1:12" ht="15" customHeight="1" x14ac:dyDescent="0.25">
      <c r="A85" s="108"/>
      <c r="B85" s="112" t="s">
        <v>194</v>
      </c>
      <c r="C85" s="108"/>
      <c r="D85" s="108"/>
      <c r="E85" s="97"/>
      <c r="F85" s="72" t="str">
        <f>IF('CF Deutsch'!F85&lt;&gt;"",'CF Deutsch'!F85,"")</f>
        <v/>
      </c>
      <c r="G85" s="127">
        <f>+'CF Deutsch'!G85</f>
        <v>-4897</v>
      </c>
      <c r="H85" s="117"/>
      <c r="I85" s="85">
        <f>+'CF Deutsch'!I85</f>
        <v>-21587</v>
      </c>
      <c r="K85" s="98"/>
      <c r="L85" s="98"/>
    </row>
    <row r="86" spans="1:12" ht="15" customHeight="1" x14ac:dyDescent="0.25">
      <c r="A86" s="108"/>
      <c r="B86" s="108"/>
      <c r="C86" s="108"/>
      <c r="D86" s="108"/>
      <c r="E86" s="108"/>
      <c r="F86" s="72" t="str">
        <f>IF('CF Deutsch'!F86&lt;&gt;"",'CF Deutsch'!F86,"")</f>
        <v/>
      </c>
      <c r="G86" s="117"/>
      <c r="H86" s="118"/>
      <c r="I86" s="88"/>
      <c r="K86" s="98"/>
      <c r="L86" s="98"/>
    </row>
    <row r="87" spans="1:12" s="99" customFormat="1" ht="15" customHeight="1" x14ac:dyDescent="0.25">
      <c r="A87" s="108" t="s">
        <v>134</v>
      </c>
      <c r="B87" s="108"/>
      <c r="C87" s="108"/>
      <c r="D87" s="108"/>
      <c r="E87" s="108"/>
      <c r="F87" s="72" t="str">
        <f>IF('CF Deutsch'!F87&lt;&gt;"",'CF Deutsch'!F87,"")</f>
        <v/>
      </c>
      <c r="G87" s="118">
        <f>+'CF Deutsch'!G87</f>
        <v>-1020</v>
      </c>
      <c r="H87" s="109"/>
      <c r="I87" s="87">
        <f>+'CF Deutsch'!I87</f>
        <v>5793</v>
      </c>
      <c r="J87" s="61"/>
    </row>
    <row r="88" spans="1:12" ht="15" customHeight="1" x14ac:dyDescent="0.25">
      <c r="A88" s="112" t="s">
        <v>179</v>
      </c>
      <c r="B88" s="112"/>
      <c r="C88" s="112"/>
      <c r="D88" s="112"/>
      <c r="E88" s="112"/>
      <c r="F88" s="72" t="str">
        <f>IF('CF Deutsch'!F88&lt;&gt;"",'CF Deutsch'!F88,"")</f>
        <v/>
      </c>
      <c r="G88" s="119">
        <f>+'CF Deutsch'!G88</f>
        <v>-5337</v>
      </c>
      <c r="H88" s="119"/>
      <c r="I88" s="79">
        <f>+'CF Deutsch'!I88</f>
        <v>7085</v>
      </c>
      <c r="K88" s="98"/>
      <c r="L88" s="98"/>
    </row>
    <row r="89" spans="1:12" s="99" customFormat="1" ht="15" customHeight="1" x14ac:dyDescent="0.25">
      <c r="A89" s="108" t="s">
        <v>124</v>
      </c>
      <c r="B89" s="108"/>
      <c r="C89" s="108"/>
      <c r="D89" s="108"/>
      <c r="E89" s="108"/>
      <c r="F89" s="72" t="str">
        <f>IF('CF Deutsch'!F89&lt;&gt;"",'CF Deutsch'!F89,"")</f>
        <v>(22)</v>
      </c>
      <c r="G89" s="109">
        <f>+'CF Deutsch'!G89</f>
        <v>9526</v>
      </c>
      <c r="H89" s="109"/>
      <c r="I89" s="59">
        <f>+'CF Deutsch'!I89</f>
        <v>194641</v>
      </c>
      <c r="J89" s="92"/>
    </row>
    <row r="90" spans="1:12" ht="15" customHeight="1" thickBot="1" x14ac:dyDescent="0.3">
      <c r="A90" s="112" t="s">
        <v>125</v>
      </c>
      <c r="B90" s="112"/>
      <c r="C90" s="112"/>
      <c r="D90" s="112"/>
      <c r="E90" s="112"/>
      <c r="F90" s="72" t="str">
        <f>IF('CF Deutsch'!F90&lt;&gt;"",'CF Deutsch'!F90,"")</f>
        <v>(22)</v>
      </c>
      <c r="G90" s="128">
        <f>+'CF Deutsch'!G90</f>
        <v>4189</v>
      </c>
      <c r="H90" s="117"/>
      <c r="I90" s="91">
        <f>+'CF Deutsch'!I90</f>
        <v>201726</v>
      </c>
    </row>
    <row r="91" spans="1:12" ht="15" customHeight="1" thickTop="1" x14ac:dyDescent="0.25">
      <c r="A91" s="108"/>
      <c r="B91" s="108"/>
      <c r="C91" s="108"/>
      <c r="D91" s="108"/>
      <c r="E91" s="108"/>
      <c r="F91" s="106"/>
      <c r="G91" s="88"/>
      <c r="H91" s="118"/>
      <c r="I91" s="88"/>
    </row>
    <row r="92" spans="1:12" ht="14.25" x14ac:dyDescent="0.2">
      <c r="A92" s="108"/>
      <c r="B92" s="108"/>
      <c r="C92" s="108"/>
      <c r="D92" s="108"/>
      <c r="E92" s="108"/>
      <c r="F92" s="58"/>
      <c r="G92" s="59"/>
      <c r="H92" s="109"/>
      <c r="I92" s="59"/>
    </row>
    <row r="93" spans="1:12" x14ac:dyDescent="0.25">
      <c r="A93" s="123" t="s">
        <v>243</v>
      </c>
      <c r="B93" s="124"/>
      <c r="C93" s="124"/>
      <c r="D93" s="124"/>
      <c r="E93" s="124"/>
      <c r="F93" s="124"/>
      <c r="G93" s="59"/>
      <c r="H93" s="109"/>
      <c r="I93" s="59"/>
    </row>
    <row r="94" spans="1:12" ht="14.25" x14ac:dyDescent="0.2">
      <c r="A94" s="108"/>
      <c r="B94" s="108"/>
      <c r="C94" s="108"/>
      <c r="D94" s="108"/>
      <c r="E94" s="108"/>
      <c r="F94" s="58"/>
      <c r="G94" s="59"/>
      <c r="H94" s="109"/>
      <c r="I94" s="59"/>
    </row>
  </sheetData>
  <customSheetViews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6">
    <mergeCell ref="A3:I3"/>
    <mergeCell ref="A2:I2"/>
    <mergeCell ref="B57:E57"/>
    <mergeCell ref="B74:E74"/>
    <mergeCell ref="C30:F30"/>
    <mergeCell ref="C61:E61"/>
  </mergeCells>
  <phoneticPr fontId="26" type="noConversion"/>
  <printOptions horizontalCentered="1" verticalCentered="1"/>
  <pageMargins left="0.55118110236220474" right="0.27559055118110237" top="0.35433070866141736" bottom="0.19" header="0.31496062992125984" footer="0.17"/>
  <pageSetup paperSize="9" scale="61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95" t="s">
        <v>65</v>
      </c>
      <c r="B1" s="195"/>
      <c r="C1" s="195"/>
      <c r="D1" s="195"/>
      <c r="E1" s="195"/>
      <c r="F1" s="195"/>
      <c r="G1" s="195"/>
      <c r="H1" s="195"/>
    </row>
    <row r="2" spans="1:8" ht="15" customHeight="1" x14ac:dyDescent="0.25">
      <c r="A2" s="196" t="s">
        <v>85</v>
      </c>
      <c r="B2" s="196"/>
      <c r="C2" s="196"/>
      <c r="D2" s="196"/>
      <c r="E2" s="196"/>
      <c r="F2" s="196"/>
      <c r="G2" s="196"/>
      <c r="H2" s="196"/>
    </row>
    <row r="3" spans="1:8" ht="15" customHeight="1" x14ac:dyDescent="0.25">
      <c r="A3" s="196" t="s">
        <v>77</v>
      </c>
      <c r="B3" s="196"/>
      <c r="C3" s="196"/>
      <c r="D3" s="196"/>
      <c r="E3" s="196"/>
      <c r="F3" s="196"/>
      <c r="G3" s="196"/>
      <c r="H3" s="196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70911</v>
      </c>
      <c r="G11" s="48"/>
      <c r="H11" s="48">
        <f>+'CF Deutsch'!I12</f>
        <v>56844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Deutsch'!G21</f>
        <v>13180</v>
      </c>
      <c r="G13" s="48"/>
      <c r="H13" s="48">
        <f>+'CF Deutsch'!I21</f>
        <v>14071</v>
      </c>
    </row>
    <row r="14" spans="1:8" ht="15" customHeight="1" x14ac:dyDescent="0.25">
      <c r="C14" s="32" t="s">
        <v>72</v>
      </c>
      <c r="F14" s="48">
        <f>+'CF Deutsch'!G34</f>
        <v>-17922</v>
      </c>
      <c r="G14" s="48"/>
      <c r="H14" s="48">
        <f>+'CF Deutsch'!I34</f>
        <v>-822</v>
      </c>
    </row>
    <row r="15" spans="1:8" ht="15" customHeight="1" x14ac:dyDescent="0.25">
      <c r="C15" s="32" t="s">
        <v>73</v>
      </c>
      <c r="F15" s="48">
        <f>+'CF Deutsch'!G35</f>
        <v>-21317</v>
      </c>
      <c r="G15" s="48"/>
      <c r="H15" s="48">
        <f>+'CF Deutsch'!I35</f>
        <v>-12184</v>
      </c>
    </row>
    <row r="16" spans="1:8" ht="15" customHeight="1" x14ac:dyDescent="0.25">
      <c r="C16" s="32" t="s">
        <v>74</v>
      </c>
      <c r="F16" s="48">
        <f>+'CF Deutsch'!G37</f>
        <v>-5812</v>
      </c>
      <c r="G16" s="48"/>
      <c r="H16" s="48">
        <f>+'CF Deutsch'!I37</f>
        <v>-5797</v>
      </c>
    </row>
    <row r="17" spans="1:8" ht="15" customHeight="1" x14ac:dyDescent="0.25">
      <c r="C17" s="32" t="s">
        <v>96</v>
      </c>
      <c r="D17" s="32" t="s">
        <v>12</v>
      </c>
      <c r="F17" s="48">
        <f>+'CF Deutsch'!G38</f>
        <v>0</v>
      </c>
      <c r="G17" s="48"/>
      <c r="H17" s="48">
        <f>+'CF Deutsch'!I38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Deutsch'!G39</f>
        <v>-7767</v>
      </c>
      <c r="G18" s="48"/>
      <c r="H18" s="48">
        <f>+'CF Deutsch'!I39</f>
        <v>5665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Deutsch'!G66</f>
        <v>-30064</v>
      </c>
      <c r="G20" s="48"/>
      <c r="H20" s="48">
        <f>+'CF Deutsch'!I66</f>
        <v>-36448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Deutsch'!G71</f>
        <v>0</v>
      </c>
      <c r="G23" s="48"/>
      <c r="H23" s="48">
        <f>+'CF Deutsch'!I71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Deutsch'!G75</f>
        <v>45443</v>
      </c>
      <c r="G25" s="48"/>
      <c r="H25" s="48">
        <f>+'CF Deutsch'!I75</f>
        <v>-900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Deutsch'!G88</f>
        <v>-5337</v>
      </c>
      <c r="G27" s="48"/>
      <c r="H27" s="48">
        <f>+'CF Deutsch'!I88</f>
        <v>7085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6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Boose, Lisa</cp:lastModifiedBy>
  <cp:lastPrinted>2013-07-16T12:47:56Z</cp:lastPrinted>
  <dcterms:created xsi:type="dcterms:W3CDTF">1999-04-19T21:32:57Z</dcterms:created>
  <dcterms:modified xsi:type="dcterms:W3CDTF">2013-07-17T08:27:15Z</dcterms:modified>
</cp:coreProperties>
</file>