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69" i="1" l="1"/>
  <c r="M64" i="1"/>
  <c r="M60" i="1"/>
  <c r="M58" i="1"/>
  <c r="M69" i="1" s="1"/>
  <c r="M56" i="1"/>
  <c r="K56" i="1"/>
  <c r="M50" i="1"/>
  <c r="M46" i="1"/>
  <c r="M43" i="1"/>
  <c r="K43" i="1"/>
  <c r="K46" i="1" s="1"/>
  <c r="K32" i="1"/>
  <c r="M26" i="1"/>
  <c r="M32" i="1" s="1"/>
  <c r="M19" i="1"/>
  <c r="K19" i="1"/>
  <c r="M17" i="1"/>
  <c r="M71" i="1" l="1"/>
  <c r="K71" i="1"/>
  <c r="K34" i="1"/>
  <c r="M34" i="1"/>
</calcChain>
</file>

<file path=xl/sharedStrings.xml><?xml version="1.0" encoding="utf-8"?>
<sst xmlns="http://schemas.openxmlformats.org/spreadsheetml/2006/main" count="96" uniqueCount="81">
  <si>
    <t>Carl Zeiss Meditec AG</t>
  </si>
  <si>
    <t>Konzern-Bilanz (IFRS) zum 30. September 2013</t>
  </si>
  <si>
    <t xml:space="preserve"> </t>
  </si>
  <si>
    <t>Anhang</t>
  </si>
  <si>
    <t>30. September
2013</t>
  </si>
  <si>
    <t>30. September
2012</t>
  </si>
  <si>
    <t>€ Tsd.</t>
  </si>
  <si>
    <t>AKTIVA</t>
  </si>
  <si>
    <t>Geschäfts- oder Firmenwert</t>
  </si>
  <si>
    <t>(2e) (11)</t>
  </si>
  <si>
    <t>Sonstige immaterielle Vermögenswerte</t>
  </si>
  <si>
    <t>(2f) (12)</t>
  </si>
  <si>
    <t>Sachanlagen</t>
  </si>
  <si>
    <t>(2g) (13)</t>
  </si>
  <si>
    <t>At-equity Beteiligungen</t>
  </si>
  <si>
    <t>(15)</t>
  </si>
  <si>
    <t>Beteiligungen</t>
  </si>
  <si>
    <t>(14)</t>
  </si>
  <si>
    <t>Latente Ertragsteuern</t>
  </si>
  <si>
    <t>(2i) (15)</t>
  </si>
  <si>
    <t>Langfristige Forderungen aus Lieferungen und Leistungen</t>
  </si>
  <si>
    <t>(18)</t>
  </si>
  <si>
    <t>Sonstige langfristige Vermögenswerte</t>
  </si>
  <si>
    <t>(16)</t>
  </si>
  <si>
    <t>Langfristige Vermögenswerte</t>
  </si>
  <si>
    <t>Vorräte</t>
  </si>
  <si>
    <t>(2j) (17)</t>
  </si>
  <si>
    <t>Forderungen aus Lieferungen und Leistungen</t>
  </si>
  <si>
    <t>Forderungen gegen nahe stehende Unternehmen</t>
  </si>
  <si>
    <t>(2t) (34)</t>
  </si>
  <si>
    <t>Forderungen aus Finanzausgleich</t>
  </si>
  <si>
    <t>Steuererstattungsansprüche</t>
  </si>
  <si>
    <t>Sonstige kurzfristige finanzielle Vermögenswerte</t>
  </si>
  <si>
    <t>(2h) (19)</t>
  </si>
  <si>
    <t>Sonstige kurzfristige nicht-finanzielle Vermögenswerte</t>
  </si>
  <si>
    <t>(20)</t>
  </si>
  <si>
    <t>Wertpapiere</t>
  </si>
  <si>
    <t>(2i)</t>
  </si>
  <si>
    <t>Liquide Mittel mit Verfügungsbeschränkung</t>
  </si>
  <si>
    <t>(12)</t>
  </si>
  <si>
    <t>Zahlungsmittel und Zahlungsmitteläquivalente</t>
  </si>
  <si>
    <t>(2l) (21)</t>
  </si>
  <si>
    <t>Kurzfristige Vermögenswerte</t>
  </si>
  <si>
    <t>Bilanzsumme</t>
  </si>
  <si>
    <t>PASSIVA</t>
  </si>
  <si>
    <t>Gezeichnetes Kapital</t>
  </si>
  <si>
    <t>(22)</t>
  </si>
  <si>
    <t>Kapitalrücklage</t>
  </si>
  <si>
    <t>Gewinnrücklagen</t>
  </si>
  <si>
    <t>Eigene Anteile</t>
  </si>
  <si>
    <t>Rücklagen aus ergebnisneutralen Eigenkapitalveränderungen</t>
  </si>
  <si>
    <t>(2m) (22)</t>
  </si>
  <si>
    <t>Eigenkapital ohne Anteile nicht-beherrschender Gesellschafter</t>
  </si>
  <si>
    <t>Ausgleichsposten für Anteile nicht-beherrschender Gesellschafter</t>
  </si>
  <si>
    <t>Eigenkapital</t>
  </si>
  <si>
    <t>Pensionsrückstellungen und ähnliche Verpflichtungen</t>
  </si>
  <si>
    <t>(2n) (23)</t>
  </si>
  <si>
    <t>Andere langfristige Rückstellungen</t>
  </si>
  <si>
    <t>(2o) (24)</t>
  </si>
  <si>
    <t>Langfristige finanzielle Verbindlichkeiten</t>
  </si>
  <si>
    <t>(25)</t>
  </si>
  <si>
    <t>Langfristige Leasingverbindlichkeiten</t>
  </si>
  <si>
    <t>(2k) (29)</t>
  </si>
  <si>
    <t>Langfristige Verbindlichkeiten aus Ertragsteuern</t>
  </si>
  <si>
    <t>Sonstige langfristige nicht-finanzielle Verbindlichkeiten</t>
  </si>
  <si>
    <t>Langfristige Schulden</t>
  </si>
  <si>
    <t>Kurzfristige Rückstellungen</t>
  </si>
  <si>
    <t>Kurzfristige abgegrenzte Verbindlichkeiten</t>
  </si>
  <si>
    <t>(26)</t>
  </si>
  <si>
    <t>Kurzfristige finanzielle Verbindlichkeiten</t>
  </si>
  <si>
    <t>(2h)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</si>
  <si>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</si>
  <si>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</si>
  <si>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</si>
  <si>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Kurzfristige Verbindlichkeiten aus Ertragsteuern</t>
  </si>
  <si>
    <t>Verbindlichkeiten gegenüber nahe stehenden Unternehmen</t>
  </si>
  <si>
    <t>Verbindlichkeiten aus Finanzausgleich</t>
  </si>
  <si>
    <t>Sonstige kurzfristige nicht-finanzielle Verbindlichkeiten</t>
  </si>
  <si>
    <t>(27)</t>
  </si>
  <si>
    <t>Kurzfristige Schulden</t>
  </si>
  <si>
    <t>Der nachfolgende Konzernanhang ist integraler Bestandteil des geprüften Konzernabschlusses.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</si>
</sst>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#,##0_);\(#,##0\);&quot;-    &quot;"/>
    <numFmt numFmtId="166" formatCode="#,##0_);\(#,##0\);&quot;-     &quot;"/>
    <numFmt numFmtId="167" formatCode="#,##0.0000_);\(#,##0.0000\);&quot;-   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 wrapText="1"/>
    </xf>
    <xf numFmtId="49" fontId="4" fillId="2" borderId="0" xfId="1" applyNumberFormat="1" applyFont="1" applyFill="1" applyBorder="1" applyAlignment="1">
      <alignment horizontal="center"/>
    </xf>
    <xf numFmtId="0" fontId="6" fillId="2" borderId="0" xfId="0" applyFont="1" applyFill="1" applyBorder="1"/>
    <xf numFmtId="3" fontId="4" fillId="2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4" fontId="7" fillId="2" borderId="0" xfId="1" applyNumberFormat="1" applyFont="1" applyFill="1" applyBorder="1"/>
    <xf numFmtId="165" fontId="7" fillId="2" borderId="0" xfId="1" applyNumberFormat="1" applyFont="1" applyFill="1" applyBorder="1"/>
    <xf numFmtId="49" fontId="7" fillId="3" borderId="0" xfId="0" applyNumberFormat="1" applyFont="1" applyFill="1" applyBorder="1" applyAlignment="1">
      <alignment horizontal="center"/>
    </xf>
    <xf numFmtId="3" fontId="7" fillId="3" borderId="0" xfId="0" quotePrefix="1" applyNumberFormat="1" applyFont="1" applyFill="1" applyBorder="1"/>
    <xf numFmtId="3" fontId="7" fillId="2" borderId="0" xfId="0" quotePrefix="1" applyNumberFormat="1" applyFont="1" applyFill="1" applyBorder="1"/>
    <xf numFmtId="0" fontId="7" fillId="3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</xf>
    <xf numFmtId="3" fontId="7" fillId="3" borderId="0" xfId="0" applyNumberFormat="1" applyFont="1" applyFill="1" applyBorder="1"/>
    <xf numFmtId="3" fontId="7" fillId="3" borderId="1" xfId="0" quotePrefix="1" applyNumberFormat="1" applyFont="1" applyFill="1" applyBorder="1"/>
    <xf numFmtId="3" fontId="7" fillId="2" borderId="1" xfId="0" quotePrefix="1" applyNumberFormat="1" applyFont="1" applyFill="1" applyBorder="1"/>
    <xf numFmtId="0" fontId="3" fillId="2" borderId="0" xfId="0" applyFont="1" applyFill="1" applyBorder="1" applyAlignment="1" applyProtection="1">
      <alignment horizontal="left"/>
    </xf>
    <xf numFmtId="3" fontId="3" fillId="3" borderId="0" xfId="0" applyNumberFormat="1" applyFont="1" applyFill="1" applyBorder="1"/>
    <xf numFmtId="3" fontId="3" fillId="2" borderId="0" xfId="0" applyNumberFormat="1" applyFont="1" applyFill="1" applyBorder="1"/>
    <xf numFmtId="3" fontId="8" fillId="3" borderId="0" xfId="0" applyNumberFormat="1" applyFont="1" applyFill="1" applyBorder="1"/>
    <xf numFmtId="3" fontId="7" fillId="2" borderId="0" xfId="0" applyNumberFormat="1" applyFont="1" applyFill="1" applyBorder="1"/>
    <xf numFmtId="0" fontId="7" fillId="2" borderId="0" xfId="0" applyFont="1" applyFill="1" applyBorder="1" applyAlignment="1" applyProtection="1">
      <alignment horizontal="left"/>
    </xf>
    <xf numFmtId="3" fontId="7" fillId="3" borderId="0" xfId="0" applyNumberFormat="1" applyFont="1" applyFill="1"/>
    <xf numFmtId="3" fontId="3" fillId="3" borderId="2" xfId="1" applyNumberFormat="1" applyFont="1" applyFill="1" applyBorder="1"/>
    <xf numFmtId="165" fontId="3" fillId="3" borderId="2" xfId="1" applyNumberFormat="1" applyFont="1" applyFill="1" applyBorder="1"/>
    <xf numFmtId="165" fontId="6" fillId="2" borderId="0" xfId="1" applyNumberFormat="1" applyFont="1" applyFill="1" applyBorder="1"/>
    <xf numFmtId="0" fontId="7" fillId="2" borderId="0" xfId="0" applyFont="1" applyFill="1"/>
    <xf numFmtId="166" fontId="9" fillId="3" borderId="0" xfId="0" applyNumberFormat="1" applyFont="1" applyFill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165" fontId="3" fillId="2" borderId="2" xfId="1" applyNumberFormat="1" applyFont="1" applyFill="1" applyBorder="1"/>
    <xf numFmtId="0" fontId="6" fillId="2" borderId="0" xfId="0" applyFont="1" applyFill="1"/>
    <xf numFmtId="3" fontId="6" fillId="2" borderId="0" xfId="0" applyNumberFormat="1" applyFont="1" applyFill="1"/>
    <xf numFmtId="165" fontId="6" fillId="2" borderId="0" xfId="0" applyNumberFormat="1" applyFont="1" applyFill="1"/>
    <xf numFmtId="0" fontId="2" fillId="2" borderId="0" xfId="0" applyFont="1" applyFill="1" applyBorder="1"/>
    <xf numFmtId="167" fontId="2" fillId="2" borderId="0" xfId="0" applyNumberFormat="1" applyFont="1" applyFill="1" applyBorder="1"/>
    <xf numFmtId="10" fontId="2" fillId="2" borderId="0" xfId="2" applyNumberFormat="1" applyFont="1" applyFill="1"/>
    <xf numFmtId="0" fontId="10" fillId="2" borderId="0" xfId="0" applyFont="1" applyFill="1"/>
    <xf numFmtId="3" fontId="2" fillId="2" borderId="0" xfId="2" applyNumberFormat="1" applyFont="1" applyFill="1"/>
    <xf numFmtId="9" fontId="2" fillId="2" borderId="0" xfId="2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topLeftCell="B1" zoomScale="75" zoomScaleNormal="75" workbookViewId="0">
      <selection activeCell="C77" sqref="C77"/>
    </sheetView>
  </sheetViews>
  <sheetFormatPr baseColWidth="10" defaultRowHeight="15" x14ac:dyDescent="0.25"/>
  <cols>
    <col min="1" max="1" width="0" hidden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ht="15.7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</row>
    <row r="6" spans="1:14" ht="63" x14ac:dyDescent="0.25">
      <c r="A6" s="1"/>
      <c r="B6" s="7"/>
      <c r="C6" s="7"/>
      <c r="D6" s="7"/>
      <c r="E6" s="7"/>
      <c r="F6" s="7"/>
      <c r="G6" s="7" t="s">
        <v>2</v>
      </c>
      <c r="H6" s="7"/>
      <c r="I6" s="8" t="s">
        <v>3</v>
      </c>
      <c r="J6" s="7"/>
      <c r="K6" s="9" t="s">
        <v>4</v>
      </c>
      <c r="L6" s="7"/>
      <c r="M6" s="9" t="s">
        <v>5</v>
      </c>
      <c r="N6" s="10"/>
    </row>
    <row r="7" spans="1:14" x14ac:dyDescent="0.25">
      <c r="A7" s="1"/>
      <c r="B7" s="11"/>
      <c r="C7" s="11"/>
      <c r="D7" s="11"/>
      <c r="E7" s="11"/>
      <c r="F7" s="11"/>
      <c r="G7" s="11"/>
      <c r="H7" s="11"/>
      <c r="I7" s="11"/>
      <c r="J7" s="11"/>
      <c r="K7" s="12" t="s">
        <v>6</v>
      </c>
      <c r="L7" s="11"/>
      <c r="M7" s="13" t="s">
        <v>6</v>
      </c>
      <c r="N7" s="14"/>
    </row>
    <row r="8" spans="1:14" x14ac:dyDescent="0.25">
      <c r="A8" s="1"/>
      <c r="B8" s="11"/>
      <c r="C8" s="11"/>
      <c r="D8" s="11"/>
      <c r="E8" s="11"/>
      <c r="F8" s="11"/>
      <c r="G8" s="11"/>
      <c r="H8" s="11"/>
      <c r="I8" s="11"/>
      <c r="J8" s="11"/>
      <c r="K8" s="15"/>
      <c r="L8" s="11"/>
      <c r="M8" s="14"/>
      <c r="N8" s="14"/>
    </row>
    <row r="9" spans="1:14" ht="15.75" x14ac:dyDescent="0.25">
      <c r="A9" s="1"/>
      <c r="B9" s="16" t="s">
        <v>7</v>
      </c>
      <c r="C9" s="17"/>
      <c r="D9" s="17"/>
      <c r="E9" s="17"/>
      <c r="F9" s="17"/>
      <c r="G9" s="17"/>
      <c r="H9" s="17"/>
      <c r="I9" s="17"/>
      <c r="J9" s="17"/>
      <c r="K9" s="18"/>
      <c r="L9" s="17"/>
      <c r="M9" s="19"/>
      <c r="N9" s="19"/>
    </row>
    <row r="10" spans="1:14" ht="15.75" x14ac:dyDescent="0.25">
      <c r="A10" s="1"/>
      <c r="B10" s="17" t="s">
        <v>8</v>
      </c>
      <c r="C10" s="17"/>
      <c r="D10" s="17"/>
      <c r="E10" s="17"/>
      <c r="F10" s="17"/>
      <c r="G10" s="17"/>
      <c r="H10" s="17"/>
      <c r="I10" s="20" t="s">
        <v>9</v>
      </c>
      <c r="J10" s="17"/>
      <c r="K10" s="21">
        <v>121046</v>
      </c>
      <c r="L10" s="17"/>
      <c r="M10" s="21">
        <v>121627</v>
      </c>
      <c r="N10" s="22"/>
    </row>
    <row r="11" spans="1:14" ht="15.75" x14ac:dyDescent="0.25">
      <c r="A11" s="1"/>
      <c r="B11" s="23" t="s">
        <v>10</v>
      </c>
      <c r="C11" s="23"/>
      <c r="D11" s="23"/>
      <c r="E11" s="23"/>
      <c r="F11" s="23"/>
      <c r="G11" s="23"/>
      <c r="H11" s="17"/>
      <c r="I11" s="20" t="s">
        <v>11</v>
      </c>
      <c r="J11" s="17"/>
      <c r="K11" s="21">
        <v>12531</v>
      </c>
      <c r="L11" s="17"/>
      <c r="M11" s="21">
        <v>20922</v>
      </c>
      <c r="N11" s="22"/>
    </row>
    <row r="12" spans="1:14" ht="15.75" x14ac:dyDescent="0.25">
      <c r="A12" s="1"/>
      <c r="B12" s="17" t="s">
        <v>12</v>
      </c>
      <c r="C12" s="17"/>
      <c r="D12" s="17"/>
      <c r="E12" s="17"/>
      <c r="F12" s="17"/>
      <c r="G12" s="17"/>
      <c r="H12" s="17"/>
      <c r="I12" s="20" t="s">
        <v>13</v>
      </c>
      <c r="J12" s="17"/>
      <c r="K12" s="21">
        <v>54433</v>
      </c>
      <c r="L12" s="17"/>
      <c r="M12" s="21">
        <v>48484</v>
      </c>
      <c r="N12" s="22"/>
    </row>
    <row r="13" spans="1:14" ht="15.75" hidden="1" x14ac:dyDescent="0.25">
      <c r="A13" s="1"/>
      <c r="B13" s="17" t="s">
        <v>14</v>
      </c>
      <c r="C13" s="17"/>
      <c r="D13" s="17"/>
      <c r="E13" s="17"/>
      <c r="F13" s="17"/>
      <c r="G13" s="17"/>
      <c r="H13" s="17"/>
      <c r="I13" s="24" t="s">
        <v>15</v>
      </c>
      <c r="J13" s="17"/>
      <c r="K13" s="21"/>
      <c r="L13" s="17"/>
      <c r="M13" s="21"/>
      <c r="N13" s="22"/>
    </row>
    <row r="14" spans="1:14" ht="15.75" x14ac:dyDescent="0.25">
      <c r="A14" s="1"/>
      <c r="B14" s="17" t="s">
        <v>16</v>
      </c>
      <c r="C14" s="17"/>
      <c r="D14" s="17"/>
      <c r="E14" s="17"/>
      <c r="F14" s="17"/>
      <c r="G14" s="17"/>
      <c r="H14" s="17"/>
      <c r="I14" s="20" t="s">
        <v>17</v>
      </c>
      <c r="J14" s="17"/>
      <c r="K14" s="21">
        <v>124</v>
      </c>
      <c r="L14" s="17"/>
      <c r="M14" s="21">
        <v>364</v>
      </c>
      <c r="N14" s="22"/>
    </row>
    <row r="15" spans="1:14" ht="15.75" x14ac:dyDescent="0.25">
      <c r="A15" s="1"/>
      <c r="B15" s="17" t="s">
        <v>18</v>
      </c>
      <c r="C15" s="17"/>
      <c r="D15" s="17"/>
      <c r="E15" s="17"/>
      <c r="F15" s="17"/>
      <c r="G15" s="17"/>
      <c r="H15" s="17"/>
      <c r="I15" s="20" t="s">
        <v>19</v>
      </c>
      <c r="J15" s="17"/>
      <c r="K15" s="21">
        <v>44181</v>
      </c>
      <c r="L15" s="17"/>
      <c r="M15" s="21">
        <v>47198</v>
      </c>
      <c r="N15" s="22"/>
    </row>
    <row r="16" spans="1:14" ht="15.75" x14ac:dyDescent="0.25">
      <c r="A16" s="1"/>
      <c r="B16" s="17" t="s">
        <v>20</v>
      </c>
      <c r="C16" s="17"/>
      <c r="D16" s="17"/>
      <c r="E16" s="17"/>
      <c r="F16" s="17"/>
      <c r="G16" s="17"/>
      <c r="H16" s="17"/>
      <c r="I16" s="20" t="s">
        <v>21</v>
      </c>
      <c r="J16" s="17"/>
      <c r="K16" s="21">
        <v>5421</v>
      </c>
      <c r="L16" s="17"/>
      <c r="M16" s="21">
        <v>4393</v>
      </c>
      <c r="N16" s="22"/>
    </row>
    <row r="17" spans="1:14" ht="15.75" x14ac:dyDescent="0.25">
      <c r="A17" s="1"/>
      <c r="B17" s="25" t="s">
        <v>22</v>
      </c>
      <c r="C17" s="23"/>
      <c r="D17" s="23"/>
      <c r="E17" s="23"/>
      <c r="F17" s="23"/>
      <c r="G17" s="23"/>
      <c r="H17" s="17"/>
      <c r="I17" s="20" t="s">
        <v>23</v>
      </c>
      <c r="J17" s="17"/>
      <c r="K17" s="26">
        <v>7376</v>
      </c>
      <c r="L17" s="17"/>
      <c r="M17" s="26">
        <f>11104-1-47</f>
        <v>11056</v>
      </c>
      <c r="N17" s="22"/>
    </row>
    <row r="18" spans="1:14" ht="15.75" x14ac:dyDescent="0.25">
      <c r="A18" s="1"/>
      <c r="B18" s="17"/>
      <c r="C18" s="17"/>
      <c r="D18" s="17"/>
      <c r="E18" s="17"/>
      <c r="F18" s="17"/>
      <c r="G18" s="17"/>
      <c r="H18" s="17"/>
      <c r="I18" s="20"/>
      <c r="J18" s="17"/>
      <c r="K18" s="27"/>
      <c r="L18" s="17"/>
      <c r="M18" s="28"/>
      <c r="N18" s="22"/>
    </row>
    <row r="19" spans="1:14" ht="15.75" x14ac:dyDescent="0.25">
      <c r="A19" s="1"/>
      <c r="B19" s="29" t="s">
        <v>24</v>
      </c>
      <c r="C19" s="17"/>
      <c r="D19" s="17"/>
      <c r="E19" s="17"/>
      <c r="F19" s="17"/>
      <c r="G19" s="17"/>
      <c r="H19" s="17"/>
      <c r="I19" s="20"/>
      <c r="J19" s="17"/>
      <c r="K19" s="30">
        <f>SUM(K8:K18)</f>
        <v>245112</v>
      </c>
      <c r="L19" s="17"/>
      <c r="M19" s="31">
        <f>SUM(M10:M18)</f>
        <v>254044</v>
      </c>
      <c r="N19" s="31"/>
    </row>
    <row r="20" spans="1:14" ht="15.75" x14ac:dyDescent="0.25">
      <c r="A20" s="1"/>
      <c r="B20" s="17"/>
      <c r="C20" s="17"/>
      <c r="D20" s="17"/>
      <c r="E20" s="17"/>
      <c r="F20" s="17"/>
      <c r="G20" s="17"/>
      <c r="H20" s="17"/>
      <c r="I20" s="20"/>
      <c r="J20" s="17"/>
      <c r="K20" s="32"/>
      <c r="L20" s="17"/>
      <c r="M20" s="33"/>
      <c r="N20" s="33"/>
    </row>
    <row r="21" spans="1:14" ht="15.75" x14ac:dyDescent="0.25">
      <c r="A21" s="1"/>
      <c r="B21" s="17" t="s">
        <v>25</v>
      </c>
      <c r="C21" s="17"/>
      <c r="D21" s="17"/>
      <c r="E21" s="17"/>
      <c r="F21" s="17"/>
      <c r="G21" s="17"/>
      <c r="H21" s="17"/>
      <c r="I21" s="20" t="s">
        <v>26</v>
      </c>
      <c r="J21" s="17"/>
      <c r="K21" s="21">
        <v>148467</v>
      </c>
      <c r="L21" s="17"/>
      <c r="M21" s="21">
        <v>143013</v>
      </c>
      <c r="N21" s="22"/>
    </row>
    <row r="22" spans="1:14" ht="15.75" x14ac:dyDescent="0.25">
      <c r="A22" s="1"/>
      <c r="B22" s="17" t="s">
        <v>27</v>
      </c>
      <c r="C22" s="17"/>
      <c r="D22" s="17"/>
      <c r="E22" s="17"/>
      <c r="F22" s="17"/>
      <c r="G22" s="17"/>
      <c r="H22" s="17"/>
      <c r="I22" s="20" t="s">
        <v>21</v>
      </c>
      <c r="J22" s="17"/>
      <c r="K22" s="21">
        <v>150000</v>
      </c>
      <c r="L22" s="17"/>
      <c r="M22" s="21">
        <v>136662</v>
      </c>
      <c r="N22" s="22"/>
    </row>
    <row r="23" spans="1:14" ht="15.75" x14ac:dyDescent="0.25">
      <c r="A23" s="1"/>
      <c r="B23" s="17" t="s">
        <v>28</v>
      </c>
      <c r="C23" s="17"/>
      <c r="D23" s="17"/>
      <c r="E23" s="17"/>
      <c r="F23" s="17"/>
      <c r="G23" s="17"/>
      <c r="H23" s="17"/>
      <c r="I23" s="20" t="s">
        <v>29</v>
      </c>
      <c r="J23" s="17"/>
      <c r="K23" s="21">
        <v>62701</v>
      </c>
      <c r="L23" s="17"/>
      <c r="M23" s="21">
        <v>42718</v>
      </c>
      <c r="N23" s="22"/>
    </row>
    <row r="24" spans="1:14" ht="15.75" x14ac:dyDescent="0.25">
      <c r="A24" s="1"/>
      <c r="B24" s="34" t="s">
        <v>30</v>
      </c>
      <c r="C24" s="17"/>
      <c r="D24" s="17"/>
      <c r="E24" s="17"/>
      <c r="F24" s="17"/>
      <c r="G24" s="17"/>
      <c r="H24" s="17"/>
      <c r="I24" s="20" t="s">
        <v>29</v>
      </c>
      <c r="J24" s="17"/>
      <c r="K24" s="21">
        <v>352412</v>
      </c>
      <c r="L24" s="17"/>
      <c r="M24" s="21">
        <v>241389</v>
      </c>
      <c r="N24" s="22"/>
    </row>
    <row r="25" spans="1:14" ht="15.75" x14ac:dyDescent="0.25">
      <c r="A25" s="1"/>
      <c r="B25" s="34" t="s">
        <v>31</v>
      </c>
      <c r="C25" s="17"/>
      <c r="D25" s="17"/>
      <c r="E25" s="17"/>
      <c r="F25" s="17"/>
      <c r="G25" s="17"/>
      <c r="H25" s="17"/>
      <c r="I25" s="20"/>
      <c r="J25" s="17"/>
      <c r="K25" s="21">
        <v>310</v>
      </c>
      <c r="L25" s="17"/>
      <c r="M25" s="21">
        <v>2380</v>
      </c>
      <c r="N25" s="22"/>
    </row>
    <row r="26" spans="1:14" ht="15.75" x14ac:dyDescent="0.25">
      <c r="A26" s="1"/>
      <c r="B26" s="34" t="s">
        <v>32</v>
      </c>
      <c r="C26" s="17"/>
      <c r="D26" s="17"/>
      <c r="E26" s="17"/>
      <c r="F26" s="17"/>
      <c r="G26" s="17"/>
      <c r="H26" s="17"/>
      <c r="I26" s="20" t="s">
        <v>33</v>
      </c>
      <c r="J26" s="17"/>
      <c r="K26" s="21">
        <v>6384</v>
      </c>
      <c r="L26" s="17"/>
      <c r="M26" s="21">
        <f>124820-851+48+47</f>
        <v>124064</v>
      </c>
      <c r="N26" s="22"/>
    </row>
    <row r="27" spans="1:14" ht="15.75" x14ac:dyDescent="0.25">
      <c r="A27" s="1"/>
      <c r="B27" s="34" t="s">
        <v>34</v>
      </c>
      <c r="C27" s="17"/>
      <c r="D27" s="17"/>
      <c r="E27" s="17"/>
      <c r="F27" s="17"/>
      <c r="G27" s="17"/>
      <c r="H27" s="17"/>
      <c r="I27" s="20" t="s">
        <v>35</v>
      </c>
      <c r="J27" s="17"/>
      <c r="K27" s="21">
        <v>8899</v>
      </c>
      <c r="L27" s="17"/>
      <c r="M27" s="21">
        <v>9079</v>
      </c>
      <c r="N27" s="22"/>
    </row>
    <row r="28" spans="1:14" ht="15.75" hidden="1" x14ac:dyDescent="0.25">
      <c r="A28" s="1"/>
      <c r="B28" s="34" t="s">
        <v>36</v>
      </c>
      <c r="C28" s="17"/>
      <c r="D28" s="17"/>
      <c r="E28" s="17"/>
      <c r="F28" s="17"/>
      <c r="G28" s="17"/>
      <c r="H28" s="17"/>
      <c r="I28" s="20" t="s">
        <v>37</v>
      </c>
      <c r="J28" s="17"/>
      <c r="K28" s="21"/>
      <c r="L28" s="17"/>
      <c r="M28" s="21"/>
      <c r="N28" s="22"/>
    </row>
    <row r="29" spans="1:14" ht="15.75" hidden="1" x14ac:dyDescent="0.25">
      <c r="A29" s="1"/>
      <c r="B29" s="34" t="s">
        <v>38</v>
      </c>
      <c r="C29" s="17"/>
      <c r="D29" s="17"/>
      <c r="E29" s="17"/>
      <c r="F29" s="17"/>
      <c r="G29" s="17"/>
      <c r="H29" s="17"/>
      <c r="I29" s="20" t="s">
        <v>39</v>
      </c>
      <c r="J29" s="17"/>
      <c r="K29" s="35"/>
      <c r="L29" s="17"/>
      <c r="M29" s="35"/>
      <c r="N29" s="22"/>
    </row>
    <row r="30" spans="1:14" ht="15.75" x14ac:dyDescent="0.25">
      <c r="A30" s="1"/>
      <c r="B30" s="17" t="s">
        <v>40</v>
      </c>
      <c r="C30" s="17"/>
      <c r="D30" s="17"/>
      <c r="E30" s="17"/>
      <c r="F30" s="17"/>
      <c r="G30" s="17"/>
      <c r="H30" s="17"/>
      <c r="I30" s="20" t="s">
        <v>41</v>
      </c>
      <c r="J30" s="17"/>
      <c r="K30" s="26">
        <v>6286</v>
      </c>
      <c r="L30" s="17"/>
      <c r="M30" s="26">
        <v>9526</v>
      </c>
      <c r="N30" s="22"/>
    </row>
    <row r="31" spans="1:14" ht="15.75" x14ac:dyDescent="0.25">
      <c r="A31" s="1"/>
      <c r="B31" s="17"/>
      <c r="C31" s="17"/>
      <c r="D31" s="17"/>
      <c r="E31" s="17"/>
      <c r="F31" s="17"/>
      <c r="G31" s="17"/>
      <c r="H31" s="17"/>
      <c r="I31" s="20"/>
      <c r="J31" s="17"/>
      <c r="K31" s="27"/>
      <c r="L31" s="17"/>
      <c r="M31" s="27"/>
      <c r="N31" s="22"/>
    </row>
    <row r="32" spans="1:14" ht="15.75" x14ac:dyDescent="0.25">
      <c r="A32" s="1"/>
      <c r="B32" s="29" t="s">
        <v>42</v>
      </c>
      <c r="C32" s="17"/>
      <c r="D32" s="17"/>
      <c r="E32" s="17"/>
      <c r="F32" s="17"/>
      <c r="G32" s="17"/>
      <c r="H32" s="17"/>
      <c r="I32" s="20"/>
      <c r="J32" s="17"/>
      <c r="K32" s="30">
        <f>SUM(K21:K30)</f>
        <v>735459</v>
      </c>
      <c r="L32" s="17"/>
      <c r="M32" s="30">
        <f>SUM(M21:M31)</f>
        <v>708831</v>
      </c>
      <c r="N32" s="31"/>
    </row>
    <row r="33" spans="1:14" ht="15.75" x14ac:dyDescent="0.25">
      <c r="A33" s="1"/>
      <c r="B33" s="17"/>
      <c r="C33" s="17"/>
      <c r="D33" s="17"/>
      <c r="E33" s="17"/>
      <c r="F33" s="17"/>
      <c r="G33" s="17"/>
      <c r="H33" s="17"/>
      <c r="I33" s="20"/>
      <c r="J33" s="17"/>
      <c r="K33" s="26"/>
      <c r="L33" s="17"/>
      <c r="M33" s="26"/>
      <c r="N33" s="33"/>
    </row>
    <row r="34" spans="1:14" ht="16.5" thickBot="1" x14ac:dyDescent="0.3">
      <c r="A34" s="1"/>
      <c r="B34" s="29" t="s">
        <v>43</v>
      </c>
      <c r="C34" s="17"/>
      <c r="D34" s="17"/>
      <c r="E34" s="17"/>
      <c r="F34" s="17"/>
      <c r="G34" s="17"/>
      <c r="H34" s="17"/>
      <c r="I34" s="20"/>
      <c r="J34" s="17"/>
      <c r="K34" s="36">
        <f>+K32+K19</f>
        <v>980571</v>
      </c>
      <c r="L34" s="16"/>
      <c r="M34" s="37">
        <f>+M32+M19</f>
        <v>962875</v>
      </c>
      <c r="N34" s="38"/>
    </row>
    <row r="35" spans="1:14" ht="16.5" thickTop="1" x14ac:dyDescent="0.25">
      <c r="A35" s="1"/>
      <c r="B35" s="17"/>
      <c r="C35" s="17"/>
      <c r="D35" s="17"/>
      <c r="E35" s="17"/>
      <c r="F35" s="17"/>
      <c r="G35" s="17"/>
      <c r="H35" s="17"/>
      <c r="I35" s="20"/>
      <c r="J35" s="17"/>
      <c r="K35" s="32"/>
      <c r="L35" s="17"/>
      <c r="M35" s="26"/>
      <c r="N35" s="33"/>
    </row>
    <row r="36" spans="1:14" ht="15.75" x14ac:dyDescent="0.25">
      <c r="A36" s="1"/>
      <c r="B36" s="16" t="s">
        <v>44</v>
      </c>
      <c r="C36" s="17"/>
      <c r="D36" s="17"/>
      <c r="E36" s="17"/>
      <c r="F36" s="17"/>
      <c r="G36" s="17"/>
      <c r="H36" s="17"/>
      <c r="I36" s="20"/>
      <c r="J36" s="17"/>
      <c r="K36" s="32"/>
      <c r="L36" s="17"/>
      <c r="M36" s="26"/>
      <c r="N36" s="33"/>
    </row>
    <row r="37" spans="1:14" ht="15.75" x14ac:dyDescent="0.25">
      <c r="A37" s="39"/>
      <c r="B37" s="34" t="s">
        <v>45</v>
      </c>
      <c r="C37" s="17"/>
      <c r="D37" s="17"/>
      <c r="E37" s="17"/>
      <c r="F37" s="17"/>
      <c r="G37" s="17"/>
      <c r="H37" s="17"/>
      <c r="I37" s="20" t="s">
        <v>46</v>
      </c>
      <c r="J37" s="17"/>
      <c r="K37" s="21">
        <v>81310</v>
      </c>
      <c r="L37" s="17"/>
      <c r="M37" s="21">
        <v>81310</v>
      </c>
      <c r="N37" s="22"/>
    </row>
    <row r="38" spans="1:14" ht="15.75" x14ac:dyDescent="0.25">
      <c r="A38" s="1"/>
      <c r="B38" s="17" t="s">
        <v>47</v>
      </c>
      <c r="C38" s="17"/>
      <c r="D38" s="17"/>
      <c r="E38" s="17"/>
      <c r="F38" s="17"/>
      <c r="G38" s="17"/>
      <c r="H38" s="17"/>
      <c r="I38" s="20" t="s">
        <v>46</v>
      </c>
      <c r="J38" s="17"/>
      <c r="K38" s="21">
        <v>313863</v>
      </c>
      <c r="L38" s="17"/>
      <c r="M38" s="21">
        <v>313863</v>
      </c>
      <c r="N38" s="22"/>
    </row>
    <row r="39" spans="1:14" ht="15.75" x14ac:dyDescent="0.25">
      <c r="A39" s="1"/>
      <c r="B39" s="17" t="s">
        <v>48</v>
      </c>
      <c r="C39" s="17"/>
      <c r="D39" s="17"/>
      <c r="E39" s="17"/>
      <c r="F39" s="17"/>
      <c r="G39" s="17"/>
      <c r="H39" s="17"/>
      <c r="I39" s="20" t="s">
        <v>46</v>
      </c>
      <c r="J39" s="17"/>
      <c r="K39" s="26">
        <v>322290</v>
      </c>
      <c r="L39" s="17"/>
      <c r="M39" s="26">
        <v>261309</v>
      </c>
      <c r="N39" s="22"/>
    </row>
    <row r="40" spans="1:14" ht="15.75" hidden="1" x14ac:dyDescent="0.25">
      <c r="A40" s="1"/>
      <c r="B40" s="17" t="s">
        <v>49</v>
      </c>
      <c r="C40" s="17"/>
      <c r="D40" s="17"/>
      <c r="E40" s="17"/>
      <c r="F40" s="17"/>
      <c r="G40" s="17"/>
      <c r="H40" s="17"/>
      <c r="I40" s="20" t="s">
        <v>39</v>
      </c>
      <c r="J40" s="17"/>
      <c r="K40" s="35"/>
      <c r="L40" s="17"/>
      <c r="M40" s="35"/>
      <c r="N40" s="22"/>
    </row>
    <row r="41" spans="1:14" ht="15.75" x14ac:dyDescent="0.25">
      <c r="A41" s="1"/>
      <c r="B41" s="17" t="s">
        <v>50</v>
      </c>
      <c r="C41" s="17"/>
      <c r="D41" s="17"/>
      <c r="E41" s="17"/>
      <c r="F41" s="17"/>
      <c r="G41" s="17"/>
      <c r="H41" s="17"/>
      <c r="I41" s="20" t="s">
        <v>51</v>
      </c>
      <c r="J41" s="17"/>
      <c r="K41" s="40">
        <v>-19055</v>
      </c>
      <c r="L41" s="17"/>
      <c r="M41" s="40">
        <v>-1491</v>
      </c>
      <c r="N41" s="22"/>
    </row>
    <row r="42" spans="1:14" ht="7.5" customHeight="1" x14ac:dyDescent="0.25">
      <c r="A42" s="1"/>
      <c r="B42" s="17"/>
      <c r="C42" s="17"/>
      <c r="D42" s="17"/>
      <c r="E42" s="17"/>
      <c r="F42" s="17"/>
      <c r="G42" s="17"/>
      <c r="H42" s="17"/>
      <c r="I42" s="20"/>
      <c r="J42" s="17"/>
      <c r="K42" s="27"/>
      <c r="L42" s="17"/>
      <c r="M42" s="27"/>
      <c r="N42" s="22"/>
    </row>
    <row r="43" spans="1:14" ht="15.75" x14ac:dyDescent="0.25">
      <c r="A43" s="1"/>
      <c r="B43" s="17" t="s">
        <v>52</v>
      </c>
      <c r="C43" s="17"/>
      <c r="D43" s="17"/>
      <c r="E43" s="17"/>
      <c r="F43" s="17"/>
      <c r="G43" s="17"/>
      <c r="H43" s="17"/>
      <c r="I43" s="20"/>
      <c r="J43" s="17"/>
      <c r="K43" s="21">
        <f>SUM(K37:K41)</f>
        <v>698408</v>
      </c>
      <c r="L43" s="17"/>
      <c r="M43" s="21">
        <f>SUM(M37:M42)</f>
        <v>654991</v>
      </c>
      <c r="N43" s="22"/>
    </row>
    <row r="44" spans="1:14" ht="15.75" x14ac:dyDescent="0.25">
      <c r="A44" s="1"/>
      <c r="B44" s="17" t="s">
        <v>53</v>
      </c>
      <c r="C44" s="17"/>
      <c r="D44" s="17"/>
      <c r="E44" s="17"/>
      <c r="F44" s="17"/>
      <c r="G44" s="17"/>
      <c r="H44" s="17"/>
      <c r="I44" s="20" t="s">
        <v>46</v>
      </c>
      <c r="J44" s="17"/>
      <c r="K44" s="21">
        <v>36427</v>
      </c>
      <c r="L44" s="17"/>
      <c r="M44" s="21">
        <v>40806</v>
      </c>
      <c r="N44" s="22"/>
    </row>
    <row r="45" spans="1:14" ht="15.75" x14ac:dyDescent="0.25">
      <c r="A45" s="1"/>
      <c r="B45" s="17"/>
      <c r="C45" s="17"/>
      <c r="D45" s="17"/>
      <c r="E45" s="17"/>
      <c r="F45" s="17"/>
      <c r="G45" s="17"/>
      <c r="H45" s="17"/>
      <c r="I45" s="20"/>
      <c r="J45" s="17"/>
      <c r="K45" s="27"/>
      <c r="L45" s="17"/>
      <c r="M45" s="27"/>
      <c r="N45" s="22"/>
    </row>
    <row r="46" spans="1:14" ht="15.75" x14ac:dyDescent="0.25">
      <c r="A46" s="1"/>
      <c r="B46" s="16" t="s">
        <v>54</v>
      </c>
      <c r="C46" s="17"/>
      <c r="D46" s="17"/>
      <c r="E46" s="17"/>
      <c r="F46" s="17"/>
      <c r="G46" s="17"/>
      <c r="H46" s="17"/>
      <c r="I46" s="20"/>
      <c r="J46" s="17"/>
      <c r="K46" s="30">
        <f>SUM(K43:K44)</f>
        <v>734835</v>
      </c>
      <c r="L46" s="17"/>
      <c r="M46" s="30">
        <f>SUM(M43:M44)</f>
        <v>695797</v>
      </c>
      <c r="N46" s="31"/>
    </row>
    <row r="47" spans="1:14" ht="15.75" x14ac:dyDescent="0.25">
      <c r="A47" s="1"/>
      <c r="B47" s="17"/>
      <c r="C47" s="17"/>
      <c r="D47" s="17"/>
      <c r="E47" s="17"/>
      <c r="F47" s="17"/>
      <c r="G47" s="17"/>
      <c r="H47" s="17"/>
      <c r="I47" s="20"/>
      <c r="J47" s="17"/>
      <c r="K47" s="32"/>
      <c r="L47" s="17"/>
      <c r="M47" s="26"/>
      <c r="N47" s="33"/>
    </row>
    <row r="48" spans="1:14" ht="15.75" x14ac:dyDescent="0.25">
      <c r="A48" s="1"/>
      <c r="B48" s="34" t="s">
        <v>55</v>
      </c>
      <c r="C48" s="17"/>
      <c r="D48" s="17"/>
      <c r="E48" s="17"/>
      <c r="F48" s="17"/>
      <c r="G48" s="17"/>
      <c r="H48" s="17"/>
      <c r="I48" s="20" t="s">
        <v>56</v>
      </c>
      <c r="J48" s="17"/>
      <c r="K48" s="26">
        <v>10634</v>
      </c>
      <c r="L48" s="17"/>
      <c r="M48" s="26">
        <v>12973</v>
      </c>
      <c r="N48" s="22"/>
    </row>
    <row r="49" spans="1:14" ht="15.75" x14ac:dyDescent="0.25">
      <c r="A49" s="1"/>
      <c r="B49" s="34" t="s">
        <v>57</v>
      </c>
      <c r="C49" s="17"/>
      <c r="D49" s="17"/>
      <c r="E49" s="17"/>
      <c r="F49" s="17"/>
      <c r="G49" s="17"/>
      <c r="H49" s="17"/>
      <c r="I49" s="20" t="s">
        <v>58</v>
      </c>
      <c r="J49" s="17"/>
      <c r="K49" s="26">
        <v>3792</v>
      </c>
      <c r="L49" s="17"/>
      <c r="M49" s="26">
        <v>12583</v>
      </c>
      <c r="N49" s="22"/>
    </row>
    <row r="50" spans="1:14" ht="15.75" x14ac:dyDescent="0.25">
      <c r="A50" s="1"/>
      <c r="B50" s="41" t="s">
        <v>59</v>
      </c>
      <c r="C50" s="42"/>
      <c r="D50" s="42"/>
      <c r="E50" s="42"/>
      <c r="F50" s="42"/>
      <c r="G50" s="42"/>
      <c r="H50" s="17"/>
      <c r="I50" s="20" t="s">
        <v>60</v>
      </c>
      <c r="J50" s="17"/>
      <c r="K50" s="21">
        <v>1820</v>
      </c>
      <c r="L50" s="17"/>
      <c r="M50" s="21">
        <f>2525-139</f>
        <v>2386</v>
      </c>
      <c r="N50" s="22"/>
    </row>
    <row r="51" spans="1:14" ht="15.75" x14ac:dyDescent="0.25">
      <c r="A51" s="1"/>
      <c r="B51" s="34" t="s">
        <v>61</v>
      </c>
      <c r="C51" s="17"/>
      <c r="D51" s="17"/>
      <c r="E51" s="17"/>
      <c r="F51" s="17"/>
      <c r="G51" s="17"/>
      <c r="H51" s="17"/>
      <c r="I51" s="20" t="s">
        <v>62</v>
      </c>
      <c r="J51" s="17"/>
      <c r="K51" s="21">
        <v>11969</v>
      </c>
      <c r="L51" s="17"/>
      <c r="M51" s="21">
        <v>14366</v>
      </c>
      <c r="N51" s="22"/>
    </row>
    <row r="52" spans="1:14" ht="15.75" hidden="1" x14ac:dyDescent="0.25">
      <c r="A52" s="1"/>
      <c r="B52" s="34" t="s">
        <v>63</v>
      </c>
      <c r="C52" s="17"/>
      <c r="D52" s="17"/>
      <c r="E52" s="17"/>
      <c r="F52" s="17"/>
      <c r="G52" s="17"/>
      <c r="H52" s="17"/>
      <c r="I52" s="24"/>
      <c r="J52" s="17"/>
      <c r="K52" s="21"/>
      <c r="L52" s="17"/>
      <c r="M52" s="21"/>
      <c r="N52" s="22"/>
    </row>
    <row r="53" spans="1:14" ht="15.75" x14ac:dyDescent="0.25">
      <c r="A53" s="1"/>
      <c r="B53" s="34" t="s">
        <v>64</v>
      </c>
      <c r="C53" s="17"/>
      <c r="D53" s="17"/>
      <c r="E53" s="17"/>
      <c r="F53" s="17"/>
      <c r="G53" s="17"/>
      <c r="H53" s="17"/>
      <c r="I53" s="20"/>
      <c r="J53" s="17"/>
      <c r="K53" s="21">
        <v>7863</v>
      </c>
      <c r="L53" s="17"/>
      <c r="M53" s="21">
        <v>7532</v>
      </c>
      <c r="N53" s="22"/>
    </row>
    <row r="54" spans="1:14" ht="15.75" x14ac:dyDescent="0.25">
      <c r="A54" s="1"/>
      <c r="B54" s="17" t="s">
        <v>18</v>
      </c>
      <c r="C54" s="17"/>
      <c r="D54" s="17"/>
      <c r="E54" s="17"/>
      <c r="F54" s="17"/>
      <c r="G54" s="17"/>
      <c r="H54" s="17"/>
      <c r="I54" s="20" t="s">
        <v>19</v>
      </c>
      <c r="J54" s="17"/>
      <c r="K54" s="21">
        <v>2415</v>
      </c>
      <c r="L54" s="17"/>
      <c r="M54" s="21">
        <v>3491</v>
      </c>
      <c r="N54" s="22"/>
    </row>
    <row r="55" spans="1:14" ht="4.5" customHeight="1" x14ac:dyDescent="0.25">
      <c r="A55" s="1"/>
      <c r="B55" s="17"/>
      <c r="C55" s="17"/>
      <c r="D55" s="17"/>
      <c r="E55" s="17"/>
      <c r="F55" s="17"/>
      <c r="G55" s="17"/>
      <c r="H55" s="17"/>
      <c r="I55" s="20"/>
      <c r="J55" s="17"/>
      <c r="K55" s="27"/>
      <c r="L55" s="17"/>
      <c r="M55" s="27"/>
      <c r="N55" s="22"/>
    </row>
    <row r="56" spans="1:14" ht="15.75" x14ac:dyDescent="0.25">
      <c r="A56" s="1"/>
      <c r="B56" s="16" t="s">
        <v>65</v>
      </c>
      <c r="C56" s="17"/>
      <c r="D56" s="17"/>
      <c r="E56" s="17"/>
      <c r="F56" s="17"/>
      <c r="G56" s="17"/>
      <c r="H56" s="17"/>
      <c r="I56" s="20"/>
      <c r="J56" s="17"/>
      <c r="K56" s="30">
        <f>SUM(K48:K55)</f>
        <v>38493</v>
      </c>
      <c r="L56" s="17"/>
      <c r="M56" s="30">
        <f>SUM(M48:M55)</f>
        <v>53331</v>
      </c>
      <c r="N56" s="31"/>
    </row>
    <row r="57" spans="1:14" ht="15.75" x14ac:dyDescent="0.25">
      <c r="A57" s="1"/>
      <c r="B57" s="17"/>
      <c r="C57" s="17"/>
      <c r="D57" s="17"/>
      <c r="E57" s="17"/>
      <c r="F57" s="17"/>
      <c r="G57" s="17"/>
      <c r="H57" s="17"/>
      <c r="I57" s="20"/>
      <c r="J57" s="17"/>
      <c r="K57" s="26"/>
      <c r="L57" s="17"/>
      <c r="M57" s="26"/>
      <c r="N57" s="33"/>
    </row>
    <row r="58" spans="1:14" ht="15.75" x14ac:dyDescent="0.25">
      <c r="A58" s="1"/>
      <c r="B58" s="34" t="s">
        <v>66</v>
      </c>
      <c r="C58" s="17"/>
      <c r="D58" s="17"/>
      <c r="E58" s="17"/>
      <c r="F58" s="17"/>
      <c r="G58" s="17"/>
      <c r="H58" s="17"/>
      <c r="I58" s="20" t="s">
        <v>58</v>
      </c>
      <c r="J58" s="17"/>
      <c r="K58" s="21">
        <v>35785</v>
      </c>
      <c r="L58" s="17"/>
      <c r="M58" s="21">
        <f>36236-6508</f>
        <v>29728</v>
      </c>
      <c r="N58" s="22"/>
    </row>
    <row r="59" spans="1:14" ht="15.75" x14ac:dyDescent="0.25">
      <c r="A59" s="1"/>
      <c r="B59" s="34" t="s">
        <v>67</v>
      </c>
      <c r="C59" s="17"/>
      <c r="D59" s="17"/>
      <c r="E59" s="17"/>
      <c r="F59" s="17"/>
      <c r="G59" s="17"/>
      <c r="H59" s="17"/>
      <c r="I59" s="20" t="s">
        <v>68</v>
      </c>
      <c r="J59" s="17"/>
      <c r="K59" s="21">
        <v>60274</v>
      </c>
      <c r="L59" s="17"/>
      <c r="M59" s="21">
        <v>65126</v>
      </c>
      <c r="N59" s="22"/>
    </row>
    <row r="60" spans="1:14" ht="15.75" x14ac:dyDescent="0.25">
      <c r="A60" s="1"/>
      <c r="B60" s="34" t="s">
        <v>69</v>
      </c>
      <c r="C60" s="17"/>
      <c r="D60" s="17"/>
      <c r="E60" s="17"/>
      <c r="F60" s="17"/>
      <c r="G60" s="17"/>
      <c r="H60" s="17"/>
      <c r="I60" s="20" t="s">
        <v>70</v>
      </c>
      <c r="J60" s="17"/>
      <c r="K60" s="21">
        <v>2717</v>
      </c>
      <c r="L60" s="17"/>
      <c r="M60" s="21">
        <f>5752+47+139</f>
        <v>5938</v>
      </c>
      <c r="N60" s="22"/>
    </row>
    <row r="61" spans="1:14" ht="15.75" x14ac:dyDescent="0.25">
      <c r="A61" s="1"/>
      <c r="B61" s="34" t="s">
        <v>71</v>
      </c>
      <c r="C61" s="17"/>
      <c r="D61" s="17"/>
      <c r="E61" s="17"/>
      <c r="F61" s="17"/>
      <c r="G61" s="17"/>
      <c r="H61" s="17"/>
      <c r="I61" s="20" t="s">
        <v>60</v>
      </c>
      <c r="J61" s="17"/>
      <c r="K61" s="21">
        <v>507</v>
      </c>
      <c r="L61" s="17"/>
      <c r="M61" s="21">
        <v>6432</v>
      </c>
      <c r="N61" s="22"/>
    </row>
    <row r="62" spans="1:14" ht="15.75" x14ac:dyDescent="0.25">
      <c r="A62" s="1"/>
      <c r="B62" s="34" t="s">
        <v>72</v>
      </c>
      <c r="C62" s="17"/>
      <c r="D62" s="17"/>
      <c r="E62" s="17"/>
      <c r="F62" s="17"/>
      <c r="G62" s="17"/>
      <c r="H62" s="17"/>
      <c r="I62" s="20" t="s">
        <v>62</v>
      </c>
      <c r="J62" s="17"/>
      <c r="K62" s="21">
        <v>1835</v>
      </c>
      <c r="L62" s="17"/>
      <c r="M62" s="21">
        <v>1787</v>
      </c>
      <c r="N62" s="22"/>
    </row>
    <row r="63" spans="1:14" ht="15.75" x14ac:dyDescent="0.25">
      <c r="A63" s="1"/>
      <c r="B63" s="34" t="s">
        <v>73</v>
      </c>
      <c r="C63" s="17"/>
      <c r="D63" s="17"/>
      <c r="E63" s="17"/>
      <c r="F63" s="17"/>
      <c r="G63" s="17"/>
      <c r="H63" s="17"/>
      <c r="I63" s="20"/>
      <c r="J63" s="17"/>
      <c r="K63" s="21">
        <v>35861</v>
      </c>
      <c r="L63" s="17"/>
      <c r="M63" s="21">
        <v>36935</v>
      </c>
      <c r="N63" s="22"/>
    </row>
    <row r="64" spans="1:14" ht="15.75" x14ac:dyDescent="0.25">
      <c r="A64" s="1"/>
      <c r="B64" s="34" t="s">
        <v>74</v>
      </c>
      <c r="C64" s="17"/>
      <c r="D64" s="17"/>
      <c r="E64" s="17"/>
      <c r="F64" s="17"/>
      <c r="G64" s="17"/>
      <c r="H64" s="17"/>
      <c r="I64" s="20"/>
      <c r="J64" s="17"/>
      <c r="K64" s="21">
        <v>11962</v>
      </c>
      <c r="L64" s="17"/>
      <c r="M64" s="26">
        <f>4215+6508</f>
        <v>10723</v>
      </c>
      <c r="N64" s="22"/>
    </row>
    <row r="65" spans="1:14" ht="15.75" x14ac:dyDescent="0.25">
      <c r="A65" s="1"/>
      <c r="B65" s="34" t="s">
        <v>75</v>
      </c>
      <c r="C65" s="17"/>
      <c r="D65" s="17"/>
      <c r="E65" s="17"/>
      <c r="F65" s="17"/>
      <c r="G65" s="17"/>
      <c r="H65" s="17"/>
      <c r="I65" s="20" t="s">
        <v>29</v>
      </c>
      <c r="J65" s="17"/>
      <c r="K65" s="21">
        <v>19833</v>
      </c>
      <c r="L65" s="17"/>
      <c r="M65" s="21">
        <v>13613</v>
      </c>
      <c r="N65" s="22"/>
    </row>
    <row r="66" spans="1:14" ht="15.75" x14ac:dyDescent="0.25">
      <c r="A66" s="1"/>
      <c r="B66" s="34" t="s">
        <v>76</v>
      </c>
      <c r="C66" s="17"/>
      <c r="D66" s="17"/>
      <c r="E66" s="17"/>
      <c r="F66" s="17"/>
      <c r="G66" s="17"/>
      <c r="H66" s="17"/>
      <c r="I66" s="20" t="s">
        <v>29</v>
      </c>
      <c r="J66" s="17"/>
      <c r="K66" s="21">
        <v>6859</v>
      </c>
      <c r="L66" s="17"/>
      <c r="M66" s="21">
        <v>14597</v>
      </c>
      <c r="N66" s="22"/>
    </row>
    <row r="67" spans="1:14" ht="15.75" x14ac:dyDescent="0.25">
      <c r="A67" s="1"/>
      <c r="B67" s="34" t="s">
        <v>77</v>
      </c>
      <c r="C67" s="17"/>
      <c r="D67" s="17"/>
      <c r="E67" s="17"/>
      <c r="F67" s="17"/>
      <c r="G67" s="17"/>
      <c r="H67" s="17"/>
      <c r="I67" s="20" t="s">
        <v>78</v>
      </c>
      <c r="J67" s="17"/>
      <c r="K67" s="21">
        <v>31610</v>
      </c>
      <c r="L67" s="17"/>
      <c r="M67" s="21">
        <v>28868</v>
      </c>
      <c r="N67" s="22"/>
    </row>
    <row r="68" spans="1:14" ht="9.75" customHeight="1" x14ac:dyDescent="0.25">
      <c r="A68" s="1"/>
      <c r="B68" s="17"/>
      <c r="C68" s="17"/>
      <c r="D68" s="17"/>
      <c r="E68" s="17"/>
      <c r="F68" s="17"/>
      <c r="G68" s="17"/>
      <c r="H68" s="17"/>
      <c r="I68" s="20"/>
      <c r="J68" s="17"/>
      <c r="K68" s="27"/>
      <c r="L68" s="17"/>
      <c r="M68" s="28"/>
      <c r="N68" s="22"/>
    </row>
    <row r="69" spans="1:14" ht="15.75" x14ac:dyDescent="0.25">
      <c r="A69" s="1"/>
      <c r="B69" s="16" t="s">
        <v>79</v>
      </c>
      <c r="C69" s="17"/>
      <c r="D69" s="17"/>
      <c r="E69" s="17"/>
      <c r="F69" s="17"/>
      <c r="G69" s="17"/>
      <c r="H69" s="17"/>
      <c r="I69" s="20"/>
      <c r="J69" s="17"/>
      <c r="K69" s="30">
        <f>SUM(K58:K67)</f>
        <v>207243</v>
      </c>
      <c r="L69" s="17"/>
      <c r="M69" s="31">
        <f>SUM(M58:M68)</f>
        <v>213747</v>
      </c>
      <c r="N69" s="31"/>
    </row>
    <row r="70" spans="1:14" ht="15.75" x14ac:dyDescent="0.25">
      <c r="A70" s="1"/>
      <c r="B70" s="17"/>
      <c r="C70" s="17"/>
      <c r="D70" s="17"/>
      <c r="E70" s="17"/>
      <c r="F70" s="17"/>
      <c r="G70" s="17"/>
      <c r="H70" s="17"/>
      <c r="I70" s="20"/>
      <c r="J70" s="17"/>
      <c r="K70" s="30"/>
      <c r="L70" s="17"/>
      <c r="M70" s="31"/>
      <c r="N70" s="31"/>
    </row>
    <row r="71" spans="1:14" ht="16.5" thickBot="1" x14ac:dyDescent="0.3">
      <c r="A71" s="1"/>
      <c r="B71" s="29" t="s">
        <v>43</v>
      </c>
      <c r="C71" s="17"/>
      <c r="D71" s="17"/>
      <c r="E71" s="17"/>
      <c r="F71" s="17"/>
      <c r="G71" s="17"/>
      <c r="H71" s="17"/>
      <c r="I71" s="20"/>
      <c r="J71" s="17"/>
      <c r="K71" s="36">
        <f>+K69+K56+K46</f>
        <v>980571</v>
      </c>
      <c r="L71" s="16"/>
      <c r="M71" s="43">
        <f>+M69+M56+M46</f>
        <v>962875</v>
      </c>
      <c r="N71" s="38"/>
    </row>
    <row r="72" spans="1:14" ht="16.5" thickTop="1" x14ac:dyDescent="0.25">
      <c r="A72" s="1"/>
      <c r="B72" s="44"/>
      <c r="C72" s="44"/>
      <c r="D72" s="39"/>
      <c r="E72" s="1"/>
      <c r="F72" s="44"/>
      <c r="G72" s="44"/>
      <c r="H72" s="44"/>
      <c r="I72" s="44"/>
      <c r="J72" s="44"/>
      <c r="K72" s="45"/>
      <c r="L72" s="44"/>
      <c r="M72" s="46"/>
      <c r="N72" s="38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47"/>
      <c r="N73" s="47"/>
    </row>
    <row r="74" spans="1:14" x14ac:dyDescent="0.25">
      <c r="A74" s="1"/>
      <c r="B74" s="50" t="s">
        <v>80</v>
      </c>
      <c r="C74" s="1"/>
      <c r="D74" s="1"/>
      <c r="E74" s="1"/>
      <c r="F74" s="1"/>
      <c r="G74" s="1"/>
      <c r="H74" s="1"/>
      <c r="I74" s="1"/>
      <c r="J74" s="1"/>
      <c r="K74" s="2"/>
      <c r="L74" s="1"/>
      <c r="M74" s="48"/>
      <c r="N74" s="48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1"/>
      <c r="M75" s="49"/>
      <c r="N75" s="49"/>
    </row>
    <row r="76" spans="1:14" x14ac:dyDescent="0.25">
      <c r="A76" s="1"/>
      <c r="C76" s="1"/>
      <c r="D76" s="1"/>
      <c r="E76" s="1"/>
      <c r="F76" s="1"/>
      <c r="G76" s="1"/>
      <c r="H76" s="1"/>
      <c r="I76" s="1"/>
      <c r="J76" s="1"/>
      <c r="K76" s="2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51"/>
      <c r="L77" s="1"/>
      <c r="M77" s="52"/>
      <c r="N77" s="1"/>
    </row>
  </sheetData>
  <mergeCells count="3">
    <mergeCell ref="B2:N2"/>
    <mergeCell ref="A3:N3"/>
    <mergeCell ref="A4:N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Christian</dc:creator>
  <cp:lastModifiedBy>Seiler, Christian</cp:lastModifiedBy>
  <dcterms:created xsi:type="dcterms:W3CDTF">2013-12-04T12:11:45Z</dcterms:created>
  <dcterms:modified xsi:type="dcterms:W3CDTF">2013-12-04T12:14:21Z</dcterms:modified>
</cp:coreProperties>
</file>