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2075"/>
  </bookViews>
  <sheets>
    <sheet name="GER_2013" sheetId="1" r:id="rId1"/>
    <sheet name="Tabelle2" sheetId="2" r:id="rId2"/>
    <sheet name="Tabelle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X42" i="1" l="1"/>
  <c r="Z42" i="1" s="1"/>
  <c r="R42" i="1"/>
  <c r="AC42" i="1" s="1"/>
  <c r="K42" i="1"/>
  <c r="M42" i="1" s="1"/>
  <c r="F42" i="1"/>
  <c r="H42" i="1" s="1"/>
  <c r="X41" i="1"/>
  <c r="Z41" i="1" s="1"/>
  <c r="R41" i="1"/>
  <c r="AC41" i="1" s="1"/>
  <c r="K41" i="1"/>
  <c r="M41" i="1" s="1"/>
  <c r="F41" i="1"/>
  <c r="H41" i="1" s="1"/>
  <c r="X30" i="1"/>
  <c r="Z30" i="1" s="1"/>
  <c r="R30" i="1"/>
  <c r="AC30" i="1" s="1"/>
  <c r="K30" i="1"/>
  <c r="M30" i="1" s="1"/>
  <c r="F30" i="1"/>
  <c r="H30" i="1" s="1"/>
  <c r="X26" i="1"/>
  <c r="Z26" i="1" s="1"/>
  <c r="K26" i="1"/>
  <c r="M26" i="1" s="1"/>
  <c r="X24" i="1"/>
  <c r="Z24" i="1" s="1"/>
  <c r="R24" i="1"/>
  <c r="AC24" i="1" s="1"/>
  <c r="K24" i="1"/>
  <c r="M24" i="1" s="1"/>
  <c r="F24" i="1"/>
  <c r="H24" i="1" s="1"/>
  <c r="AB23" i="1"/>
  <c r="AC22" i="1"/>
  <c r="Z22" i="1"/>
  <c r="X22" i="1"/>
  <c r="T22" i="1"/>
  <c r="R22" i="1"/>
  <c r="AB22" i="1" s="1"/>
  <c r="M22" i="1"/>
  <c r="K22" i="1"/>
  <c r="H22" i="1"/>
  <c r="F22" i="1"/>
  <c r="AC20" i="1"/>
  <c r="Z20" i="1"/>
  <c r="X20" i="1"/>
  <c r="T20" i="1"/>
  <c r="R20" i="1"/>
  <c r="AB20" i="1" s="1"/>
  <c r="M20" i="1"/>
  <c r="K20" i="1"/>
  <c r="H20" i="1"/>
  <c r="F20" i="1"/>
  <c r="X18" i="1"/>
  <c r="R18" i="1"/>
  <c r="K18" i="1"/>
  <c r="F18" i="1"/>
  <c r="AC16" i="1"/>
  <c r="AB16" i="1"/>
  <c r="Z16" i="1"/>
  <c r="M16" i="1"/>
  <c r="AC10" i="1"/>
  <c r="Z10" i="1"/>
  <c r="X10" i="1"/>
  <c r="T10" i="1"/>
  <c r="R10" i="1"/>
  <c r="H16" i="1" s="1"/>
  <c r="M10" i="1"/>
  <c r="K10" i="1"/>
  <c r="H10" i="1"/>
  <c r="F10" i="1"/>
  <c r="F26" i="1" l="1"/>
  <c r="R26" i="1"/>
  <c r="R33" i="1"/>
  <c r="AB41" i="1"/>
  <c r="AB10" i="1"/>
  <c r="T16" i="1"/>
  <c r="T41" i="1"/>
  <c r="AB24" i="1"/>
  <c r="AB30" i="1"/>
  <c r="K33" i="1"/>
  <c r="X33" i="1"/>
  <c r="AB42" i="1"/>
  <c r="T24" i="1"/>
  <c r="T30" i="1"/>
  <c r="T42" i="1"/>
  <c r="M33" i="1" l="1"/>
  <c r="K38" i="1"/>
  <c r="M38" i="1" s="1"/>
  <c r="AC26" i="1"/>
  <c r="T26" i="1"/>
  <c r="AB26" i="1"/>
  <c r="H26" i="1"/>
  <c r="F33" i="1"/>
  <c r="Z33" i="1"/>
  <c r="X38" i="1"/>
  <c r="Z38" i="1" s="1"/>
  <c r="R38" i="1"/>
  <c r="AC33" i="1"/>
  <c r="T33" i="1"/>
  <c r="AB33" i="1"/>
  <c r="AC38" i="1" l="1"/>
  <c r="T38" i="1"/>
  <c r="AB38" i="1"/>
  <c r="F38" i="1"/>
  <c r="H38" i="1" s="1"/>
  <c r="H33" i="1"/>
</calcChain>
</file>

<file path=xl/sharedStrings.xml><?xml version="1.0" encoding="utf-8"?>
<sst xmlns="http://schemas.openxmlformats.org/spreadsheetml/2006/main" count="36" uniqueCount="33">
  <si>
    <t>Carl Zeiss Meditec AG</t>
  </si>
  <si>
    <t>Konzern-Gesamtergebnisrechnung (IFRS) 1. Oktober 2012 bis 30. September 2013</t>
  </si>
  <si>
    <t>4. Quartal 2012/2013</t>
  </si>
  <si>
    <t>4. Quartal 2011/2012</t>
  </si>
  <si>
    <t>Geschäftsjahr 2012/2013</t>
  </si>
  <si>
    <t>Geschäftsjahr 2011/2012</t>
  </si>
  <si>
    <t>Anhang</t>
  </si>
  <si>
    <t>1. Juli 2013 - 
30. September 2013</t>
  </si>
  <si>
    <t>1. Juli 2012 - 
30. September 2012</t>
  </si>
  <si>
    <t>1. Oktober 2012 -
 30. September 2013</t>
  </si>
  <si>
    <t>1. Oktober 2011 - 
30. September 2012</t>
  </si>
  <si>
    <t>€ Tsd.</t>
  </si>
  <si>
    <t>Y/Y abs</t>
  </si>
  <si>
    <t>Y/Y rel</t>
  </si>
  <si>
    <t>Konzernergebnis</t>
  </si>
  <si>
    <t>Sonstiges Ergebnis:</t>
  </si>
  <si>
    <t>Posten, die anschließend möglicherweise ins Konzernergebnis umgegliedert werden:</t>
  </si>
  <si>
    <t>Gewinne/ (Verluste) aus der Neubewertung von zur Veräußerung verfügbaren finanziellen Vermögenswerten</t>
  </si>
  <si>
    <t>Umgliederung ins Konzernergebnis</t>
  </si>
  <si>
    <t>Erfolgswirksame Änderung (Übertrag GuV)</t>
  </si>
  <si>
    <t>Gewinne/ (Verluste) aus At-equity bewerteten Finanzanlagen</t>
  </si>
  <si>
    <t>(8) (15)</t>
  </si>
  <si>
    <t>Gewinne/ (Verluste) aus Währungsumrechnung</t>
  </si>
  <si>
    <t>(2m) (22)</t>
  </si>
  <si>
    <t>Summe der Gewinne/ (Verluste), die anschließend möglicherweise ins Konzernergebnis umgegliedert werden</t>
  </si>
  <si>
    <t>Versicherungsmathematische Gewinne/ (Verluste) leistungsorientierter Pensionspläne</t>
  </si>
  <si>
    <t>Summe der Gewinne/ (Verluste), die nicht ins Konzernergebnis umgegliedert werden</t>
  </si>
  <si>
    <t>Sonstiges Ergebnis</t>
  </si>
  <si>
    <t>Gesamtergebnis</t>
  </si>
  <si>
    <t>davon entfallen auf:</t>
  </si>
  <si>
    <t>Gesellschafter des Mutterunternehmens</t>
  </si>
  <si>
    <t>Anteile nicht-beherrschender Gesellschafter</t>
  </si>
  <si>
    <t>Der nachfolgende Konzernanhang ist integraler Bestandteil des geprüften Konzernabschlusses.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</si>
</sst>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5" formatCode="#,##0_);\(#,##0\);&quot;-    &quot;"/>
    <numFmt numFmtId="166" formatCode="0.0%"/>
    <numFmt numFmtId="167" formatCode="#,##0.00_);\(#,##0.00\);&quot;-    &quot;"/>
    <numFmt numFmtId="168" formatCode="#,##0.0000_);\(#,##0.0000\);&quot;-    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18"/>
      <name val="Arial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b/>
      <sz val="11"/>
      <name val="Times New Roman"/>
      <family val="1"/>
    </font>
    <font>
      <sz val="9"/>
      <color indexed="9"/>
      <name val="Arial"/>
      <family val="2"/>
    </font>
    <font>
      <sz val="11"/>
      <color indexed="9"/>
      <name val="Arial"/>
      <family val="2"/>
    </font>
    <font>
      <i/>
      <sz val="9"/>
      <name val="Arial"/>
      <family val="2"/>
    </font>
    <font>
      <i/>
      <sz val="11"/>
      <color indexed="9"/>
      <name val="Arial"/>
      <family val="2"/>
    </font>
    <font>
      <i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9"/>
      </bottom>
      <diagonal/>
    </border>
    <border>
      <left style="hair">
        <color indexed="64"/>
      </left>
      <right/>
      <top style="hair">
        <color indexed="64"/>
      </top>
      <bottom style="thin">
        <color indexed="9"/>
      </bottom>
      <diagonal/>
    </border>
    <border>
      <left/>
      <right style="hair">
        <color indexed="64"/>
      </right>
      <top style="hair">
        <color indexed="64"/>
      </top>
      <bottom style="thin">
        <color indexed="9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/>
    <xf numFmtId="0" fontId="3" fillId="2" borderId="0" xfId="0" applyFont="1" applyFill="1"/>
    <xf numFmtId="165" fontId="2" fillId="2" borderId="0" xfId="1" applyNumberFormat="1" applyFont="1" applyFill="1"/>
    <xf numFmtId="0" fontId="4" fillId="2" borderId="0" xfId="0" applyFont="1" applyFill="1"/>
    <xf numFmtId="165" fontId="2" fillId="2" borderId="0" xfId="1" applyNumberFormat="1" applyFont="1" applyFill="1" applyBorder="1"/>
    <xf numFmtId="165" fontId="5" fillId="2" borderId="0" xfId="1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165" fontId="5" fillId="2" borderId="0" xfId="1" applyNumberFormat="1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49" fontId="9" fillId="2" borderId="0" xfId="0" applyNumberFormat="1" applyFont="1" applyFill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9" fillId="2" borderId="0" xfId="0" applyNumberFormat="1" applyFont="1" applyFill="1" applyAlignment="1">
      <alignment horizontal="center"/>
    </xf>
    <xf numFmtId="0" fontId="8" fillId="2" borderId="0" xfId="0" applyFont="1" applyFill="1"/>
    <xf numFmtId="49" fontId="9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vertical="top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49" fontId="9" fillId="2" borderId="1" xfId="1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vertical="top" wrapText="1"/>
    </xf>
    <xf numFmtId="49" fontId="11" fillId="2" borderId="0" xfId="0" applyNumberFormat="1" applyFont="1" applyFill="1" applyBorder="1" applyAlignment="1">
      <alignment horizontal="center" vertical="top" wrapText="1"/>
    </xf>
    <xf numFmtId="49" fontId="9" fillId="2" borderId="0" xfId="1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165" fontId="8" fillId="2" borderId="2" xfId="1" applyNumberFormat="1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center"/>
    </xf>
    <xf numFmtId="165" fontId="8" fillId="2" borderId="0" xfId="1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165" fontId="5" fillId="2" borderId="0" xfId="1" applyNumberFormat="1" applyFont="1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49" fontId="10" fillId="4" borderId="0" xfId="0" applyNumberFormat="1" applyFont="1" applyFill="1" applyBorder="1" applyAlignment="1">
      <alignment horizontal="center"/>
    </xf>
    <xf numFmtId="165" fontId="8" fillId="2" borderId="0" xfId="1" applyNumberFormat="1" applyFont="1" applyFill="1"/>
    <xf numFmtId="0" fontId="8" fillId="2" borderId="0" xfId="0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center"/>
    </xf>
    <xf numFmtId="0" fontId="14" fillId="2" borderId="4" xfId="0" applyFont="1" applyFill="1" applyBorder="1"/>
    <xf numFmtId="0" fontId="14" fillId="5" borderId="5" xfId="0" applyFont="1" applyFill="1" applyBorder="1"/>
    <xf numFmtId="0" fontId="14" fillId="5" borderId="6" xfId="0" applyFont="1" applyFill="1" applyBorder="1"/>
    <xf numFmtId="0" fontId="7" fillId="3" borderId="7" xfId="0" applyFont="1" applyFill="1" applyBorder="1"/>
    <xf numFmtId="0" fontId="7" fillId="4" borderId="0" xfId="0" applyFont="1" applyFill="1" applyBorder="1"/>
    <xf numFmtId="0" fontId="8" fillId="2" borderId="0" xfId="0" applyFont="1" applyFill="1" applyBorder="1"/>
    <xf numFmtId="0" fontId="14" fillId="2" borderId="0" xfId="0" applyFont="1" applyFill="1" applyBorder="1"/>
    <xf numFmtId="0" fontId="14" fillId="5" borderId="8" xfId="0" applyFont="1" applyFill="1" applyBorder="1"/>
    <xf numFmtId="0" fontId="14" fillId="5" borderId="9" xfId="0" applyFont="1" applyFill="1" applyBorder="1"/>
    <xf numFmtId="0" fontId="5" fillId="2" borderId="0" xfId="0" applyFont="1" applyFill="1"/>
    <xf numFmtId="49" fontId="8" fillId="2" borderId="0" xfId="0" applyNumberFormat="1" applyFont="1" applyFill="1" applyAlignment="1">
      <alignment horizontal="center"/>
    </xf>
    <xf numFmtId="165" fontId="5" fillId="2" borderId="10" xfId="1" applyNumberFormat="1" applyFont="1" applyFill="1" applyBorder="1"/>
    <xf numFmtId="165" fontId="5" fillId="2" borderId="0" xfId="1" applyNumberFormat="1" applyFont="1" applyFill="1" applyBorder="1"/>
    <xf numFmtId="166" fontId="6" fillId="3" borderId="7" xfId="2" applyNumberFormat="1" applyFont="1" applyFill="1" applyBorder="1"/>
    <xf numFmtId="166" fontId="6" fillId="4" borderId="0" xfId="2" applyNumberFormat="1" applyFont="1" applyFill="1" applyBorder="1"/>
    <xf numFmtId="49" fontId="15" fillId="4" borderId="0" xfId="0" applyNumberFormat="1" applyFont="1" applyFill="1" applyBorder="1" applyAlignment="1">
      <alignment horizontal="center"/>
    </xf>
    <xf numFmtId="165" fontId="5" fillId="2" borderId="0" xfId="1" applyNumberFormat="1" applyFont="1" applyFill="1"/>
    <xf numFmtId="0" fontId="5" fillId="2" borderId="0" xfId="0" applyFont="1" applyFill="1" applyBorder="1"/>
    <xf numFmtId="166" fontId="14" fillId="2" borderId="0" xfId="2" applyNumberFormat="1" applyFont="1" applyFill="1" applyBorder="1" applyAlignment="1"/>
    <xf numFmtId="165" fontId="14" fillId="5" borderId="8" xfId="1" applyNumberFormat="1" applyFont="1" applyFill="1" applyBorder="1"/>
    <xf numFmtId="166" fontId="14" fillId="5" borderId="9" xfId="2" applyNumberFormat="1" applyFont="1" applyFill="1" applyBorder="1" applyAlignment="1"/>
    <xf numFmtId="0" fontId="13" fillId="2" borderId="0" xfId="0" applyFont="1" applyFill="1"/>
    <xf numFmtId="0" fontId="5" fillId="4" borderId="0" xfId="0" applyFont="1" applyFill="1"/>
    <xf numFmtId="49" fontId="8" fillId="4" borderId="0" xfId="0" applyNumberFormat="1" applyFont="1" applyFill="1" applyAlignment="1">
      <alignment horizontal="center"/>
    </xf>
    <xf numFmtId="165" fontId="5" fillId="4" borderId="0" xfId="1" applyNumberFormat="1" applyFont="1" applyFill="1" applyBorder="1"/>
    <xf numFmtId="166" fontId="7" fillId="4" borderId="0" xfId="2" applyNumberFormat="1" applyFont="1" applyFill="1" applyBorder="1"/>
    <xf numFmtId="165" fontId="5" fillId="4" borderId="0" xfId="1" applyNumberFormat="1" applyFont="1" applyFill="1"/>
    <xf numFmtId="167" fontId="5" fillId="2" borderId="0" xfId="1" applyNumberFormat="1" applyFont="1" applyFill="1"/>
    <xf numFmtId="167" fontId="5" fillId="4" borderId="0" xfId="1" applyNumberFormat="1" applyFont="1" applyFill="1"/>
    <xf numFmtId="0" fontId="8" fillId="4" borderId="0" xfId="0" applyFont="1" applyFill="1" applyAlignment="1">
      <alignment horizontal="left" wrapText="1"/>
    </xf>
    <xf numFmtId="0" fontId="8" fillId="2" borderId="0" xfId="0" applyFont="1" applyFill="1" applyAlignment="1">
      <alignment horizontal="left" wrapText="1"/>
    </xf>
    <xf numFmtId="167" fontId="8" fillId="2" borderId="0" xfId="1" applyNumberFormat="1" applyFont="1" applyFill="1" applyBorder="1"/>
    <xf numFmtId="165" fontId="8" fillId="2" borderId="0" xfId="1" applyNumberFormat="1" applyFont="1" applyFill="1" applyBorder="1"/>
    <xf numFmtId="166" fontId="7" fillId="3" borderId="7" xfId="2" applyNumberFormat="1" applyFont="1" applyFill="1" applyBorder="1"/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right"/>
    </xf>
    <xf numFmtId="49" fontId="12" fillId="4" borderId="0" xfId="0" applyNumberFormat="1" applyFont="1" applyFill="1" applyBorder="1" applyAlignment="1">
      <alignment horizontal="center"/>
    </xf>
    <xf numFmtId="165" fontId="8" fillId="4" borderId="0" xfId="1" applyNumberFormat="1" applyFont="1" applyFill="1"/>
    <xf numFmtId="0" fontId="5" fillId="4" borderId="0" xfId="0" applyFont="1" applyFill="1" applyAlignment="1">
      <alignment horizontal="left" wrapText="1"/>
    </xf>
    <xf numFmtId="0" fontId="5" fillId="4" borderId="0" xfId="0" applyFont="1" applyFill="1" applyAlignment="1">
      <alignment horizontal="left" wrapText="1"/>
    </xf>
    <xf numFmtId="49" fontId="5" fillId="4" borderId="0" xfId="0" applyNumberFormat="1" applyFont="1" applyFill="1" applyAlignment="1">
      <alignment horizontal="center"/>
    </xf>
    <xf numFmtId="166" fontId="16" fillId="4" borderId="0" xfId="2" applyNumberFormat="1" applyFont="1" applyFill="1" applyBorder="1"/>
    <xf numFmtId="49" fontId="17" fillId="4" borderId="0" xfId="0" applyNumberFormat="1" applyFont="1" applyFill="1" applyBorder="1" applyAlignment="1">
      <alignment horizontal="center"/>
    </xf>
    <xf numFmtId="166" fontId="7" fillId="4" borderId="0" xfId="0" applyNumberFormat="1" applyFont="1" applyFill="1" applyBorder="1"/>
    <xf numFmtId="49" fontId="8" fillId="4" borderId="0" xfId="0" applyNumberFormat="1" applyFont="1" applyFill="1" applyBorder="1" applyAlignment="1">
      <alignment horizontal="center"/>
    </xf>
    <xf numFmtId="166" fontId="7" fillId="3" borderId="7" xfId="0" applyNumberFormat="1" applyFont="1" applyFill="1" applyBorder="1"/>
    <xf numFmtId="166" fontId="8" fillId="2" borderId="0" xfId="2" applyNumberFormat="1" applyFont="1" applyFill="1" applyBorder="1"/>
    <xf numFmtId="165" fontId="5" fillId="2" borderId="11" xfId="1" applyNumberFormat="1" applyFont="1" applyFill="1" applyBorder="1"/>
    <xf numFmtId="166" fontId="7" fillId="3" borderId="12" xfId="2" applyNumberFormat="1" applyFont="1" applyFill="1" applyBorder="1"/>
    <xf numFmtId="168" fontId="8" fillId="2" borderId="0" xfId="1" applyNumberFormat="1" applyFont="1" applyFill="1"/>
    <xf numFmtId="0" fontId="18" fillId="2" borderId="0" xfId="0" applyFont="1" applyFill="1"/>
    <xf numFmtId="0" fontId="8" fillId="2" borderId="0" xfId="0" applyFont="1" applyFill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_Abschluesse/FY_12_13/Quartal%204%2012_13/05_Konzernabschluss%20Financials/Financials_vor%20Pr&#252;fung_mit%20Verweisen/Konzern_GER_3009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_D"/>
      <sheetName val="GER_E"/>
      <sheetName val="GuV 1213"/>
      <sheetName val="GuV 1112"/>
      <sheetName val="GuV_D (2)"/>
      <sheetName val="GuV_E (2)"/>
      <sheetName val="GuV 0708 alt"/>
      <sheetName val="GuV_VJ"/>
      <sheetName val="GuV_GJ"/>
      <sheetName val="IS-Deutsch_Euro"/>
      <sheetName val="GJ 00_01"/>
      <sheetName val="GJ 01_02"/>
      <sheetName val="IS-Engl_Euro "/>
    </sheetNames>
    <sheetDataSet>
      <sheetData sheetId="0"/>
      <sheetData sheetId="1"/>
      <sheetData sheetId="2">
        <row r="11">
          <cell r="AA11">
            <v>28211</v>
          </cell>
          <cell r="AE11">
            <v>99122</v>
          </cell>
        </row>
        <row r="17">
          <cell r="AE17">
            <v>0</v>
          </cell>
        </row>
        <row r="21">
          <cell r="AA21">
            <v>-5754</v>
          </cell>
          <cell r="AE21">
            <v>-27560</v>
          </cell>
        </row>
        <row r="32">
          <cell r="AA32">
            <v>22258</v>
          </cell>
          <cell r="AE32">
            <v>75941</v>
          </cell>
        </row>
        <row r="33">
          <cell r="AA33">
            <v>199</v>
          </cell>
          <cell r="AE33">
            <v>-4379</v>
          </cell>
        </row>
      </sheetData>
      <sheetData sheetId="3">
        <row r="11">
          <cell r="AA11">
            <v>19548</v>
          </cell>
          <cell r="AE11">
            <v>76392</v>
          </cell>
        </row>
        <row r="17">
          <cell r="X17">
            <v>0</v>
          </cell>
        </row>
        <row r="21">
          <cell r="AA21">
            <v>-4021</v>
          </cell>
          <cell r="AE21">
            <v>9729</v>
          </cell>
        </row>
        <row r="32">
          <cell r="AA32">
            <v>15225</v>
          </cell>
          <cell r="AE32">
            <v>80346</v>
          </cell>
        </row>
        <row r="33">
          <cell r="AA33">
            <v>302</v>
          </cell>
          <cell r="AE33">
            <v>5775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showGridLines="0" tabSelected="1" zoomScale="75" zoomScaleNormal="75" workbookViewId="0">
      <selection activeCell="E24" sqref="E24"/>
    </sheetView>
  </sheetViews>
  <sheetFormatPr baseColWidth="10" defaultRowHeight="15" x14ac:dyDescent="0.25"/>
  <cols>
    <col min="1" max="1" width="114.5703125" customWidth="1"/>
    <col min="2" max="3" width="11.42578125" hidden="1" customWidth="1"/>
    <col min="6" max="15" width="0" hidden="1" customWidth="1"/>
  </cols>
  <sheetData>
    <row r="1" spans="1:30" ht="18.75" x14ac:dyDescent="0.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4"/>
      <c r="U1" s="1"/>
      <c r="V1" s="3"/>
      <c r="W1" s="3"/>
      <c r="X1" s="3"/>
      <c r="Y1" s="5"/>
      <c r="Z1" s="4"/>
      <c r="AA1" s="4"/>
      <c r="AB1" s="4"/>
      <c r="AC1" s="4"/>
      <c r="AD1" s="1"/>
    </row>
    <row r="2" spans="1:30" x14ac:dyDescent="0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  <c r="U4" s="7"/>
      <c r="V4" s="7"/>
      <c r="W4" s="7"/>
      <c r="X4" s="7"/>
      <c r="Y4" s="9"/>
      <c r="Z4" s="8"/>
      <c r="AA4" s="10"/>
      <c r="AB4" s="11"/>
      <c r="AC4" s="10"/>
      <c r="AD4" s="1"/>
    </row>
    <row r="5" spans="1:30" x14ac:dyDescent="0.25">
      <c r="A5" s="12"/>
      <c r="B5" s="13"/>
      <c r="C5" s="13"/>
      <c r="D5" s="13"/>
      <c r="E5" s="13"/>
      <c r="F5" s="14" t="s">
        <v>2</v>
      </c>
      <c r="G5" s="14"/>
      <c r="H5" s="14"/>
      <c r="I5" s="10"/>
      <c r="J5" s="15"/>
      <c r="K5" s="14" t="s">
        <v>3</v>
      </c>
      <c r="L5" s="14"/>
      <c r="M5" s="14"/>
      <c r="N5" s="10"/>
      <c r="O5" s="13"/>
      <c r="P5" s="14" t="s">
        <v>4</v>
      </c>
      <c r="Q5" s="14"/>
      <c r="R5" s="14"/>
      <c r="S5" s="16"/>
      <c r="T5" s="10"/>
      <c r="U5" s="17"/>
      <c r="V5" s="14" t="s">
        <v>5</v>
      </c>
      <c r="W5" s="14"/>
      <c r="X5" s="14"/>
      <c r="Y5" s="18"/>
      <c r="Z5" s="10"/>
      <c r="AA5" s="10"/>
      <c r="AB5" s="10"/>
      <c r="AC5" s="10"/>
      <c r="AD5" s="1"/>
    </row>
    <row r="6" spans="1:30" x14ac:dyDescent="0.25">
      <c r="A6" s="19"/>
      <c r="B6" s="19"/>
      <c r="C6" s="19"/>
      <c r="D6" s="20" t="s">
        <v>6</v>
      </c>
      <c r="E6" s="21"/>
      <c r="F6" s="22" t="s">
        <v>7</v>
      </c>
      <c r="G6" s="22"/>
      <c r="H6" s="22"/>
      <c r="I6" s="23"/>
      <c r="J6" s="24"/>
      <c r="K6" s="22" t="s">
        <v>8</v>
      </c>
      <c r="L6" s="22"/>
      <c r="M6" s="22"/>
      <c r="N6" s="23"/>
      <c r="O6" s="19"/>
      <c r="P6" s="22" t="s">
        <v>9</v>
      </c>
      <c r="Q6" s="22"/>
      <c r="R6" s="22"/>
      <c r="S6" s="25"/>
      <c r="T6" s="23"/>
      <c r="U6" s="19"/>
      <c r="V6" s="22" t="s">
        <v>10</v>
      </c>
      <c r="W6" s="22"/>
      <c r="X6" s="22"/>
      <c r="Y6" s="25"/>
      <c r="Z6" s="23"/>
      <c r="AA6" s="23"/>
      <c r="AB6" s="23"/>
      <c r="AC6" s="23"/>
      <c r="AD6" s="26"/>
    </row>
    <row r="7" spans="1:30" x14ac:dyDescent="0.25">
      <c r="A7" s="7"/>
      <c r="B7" s="7"/>
      <c r="C7" s="7"/>
      <c r="D7" s="7"/>
      <c r="E7" s="7"/>
      <c r="F7" s="27" t="s">
        <v>11</v>
      </c>
      <c r="G7" s="27"/>
      <c r="H7" s="27"/>
      <c r="I7" s="8"/>
      <c r="J7" s="28"/>
      <c r="K7" s="27" t="s">
        <v>11</v>
      </c>
      <c r="L7" s="27"/>
      <c r="M7" s="27"/>
      <c r="N7" s="8"/>
      <c r="O7" s="7"/>
      <c r="P7" s="27" t="s">
        <v>11</v>
      </c>
      <c r="Q7" s="27"/>
      <c r="R7" s="27"/>
      <c r="S7" s="29"/>
      <c r="T7" s="8"/>
      <c r="U7" s="7"/>
      <c r="V7" s="27" t="s">
        <v>11</v>
      </c>
      <c r="W7" s="27"/>
      <c r="X7" s="27"/>
      <c r="Y7" s="29"/>
      <c r="Z7" s="8"/>
      <c r="AA7" s="10"/>
      <c r="AB7" s="10"/>
      <c r="AC7" s="10"/>
      <c r="AD7" s="30"/>
    </row>
    <row r="8" spans="1:30" x14ac:dyDescent="0.25">
      <c r="A8" s="17"/>
      <c r="B8" s="17"/>
      <c r="C8" s="17"/>
      <c r="D8" s="17"/>
      <c r="E8" s="17"/>
      <c r="F8" s="31"/>
      <c r="G8" s="31"/>
      <c r="H8" s="32"/>
      <c r="I8" s="33"/>
      <c r="J8" s="34"/>
      <c r="K8" s="31"/>
      <c r="L8" s="31"/>
      <c r="M8" s="32"/>
      <c r="N8" s="33"/>
      <c r="O8" s="17"/>
      <c r="P8" s="35"/>
      <c r="Q8" s="35"/>
      <c r="R8" s="31"/>
      <c r="S8" s="31"/>
      <c r="T8" s="32"/>
      <c r="U8" s="36"/>
      <c r="V8" s="35"/>
      <c r="W8" s="35"/>
      <c r="X8" s="31"/>
      <c r="Y8" s="37"/>
      <c r="Z8" s="32"/>
      <c r="AA8" s="38"/>
      <c r="AB8" s="39" t="s">
        <v>12</v>
      </c>
      <c r="AC8" s="40" t="s">
        <v>13</v>
      </c>
      <c r="AD8" s="1"/>
    </row>
    <row r="9" spans="1:30" x14ac:dyDescent="0.25">
      <c r="A9" s="17"/>
      <c r="B9" s="17"/>
      <c r="C9" s="17"/>
      <c r="D9" s="17"/>
      <c r="E9" s="17"/>
      <c r="F9" s="31"/>
      <c r="G9" s="31"/>
      <c r="H9" s="41"/>
      <c r="I9" s="42"/>
      <c r="J9" s="34"/>
      <c r="K9" s="31"/>
      <c r="L9" s="31"/>
      <c r="M9" s="41"/>
      <c r="N9" s="42"/>
      <c r="O9" s="17"/>
      <c r="P9" s="35"/>
      <c r="Q9" s="35"/>
      <c r="R9" s="31"/>
      <c r="S9" s="31"/>
      <c r="T9" s="41"/>
      <c r="U9" s="43"/>
      <c r="V9" s="35"/>
      <c r="W9" s="35"/>
      <c r="X9" s="31"/>
      <c r="Y9" s="37"/>
      <c r="Z9" s="41"/>
      <c r="AA9" s="44"/>
      <c r="AB9" s="45"/>
      <c r="AC9" s="46"/>
      <c r="AD9" s="1"/>
    </row>
    <row r="10" spans="1:30" x14ac:dyDescent="0.25">
      <c r="A10" s="47" t="s">
        <v>14</v>
      </c>
      <c r="B10" s="47"/>
      <c r="C10" s="47"/>
      <c r="D10" s="48"/>
      <c r="E10" s="48"/>
      <c r="F10" s="49">
        <f>+'[1]GuV 1213'!AA11</f>
        <v>28211</v>
      </c>
      <c r="G10" s="50"/>
      <c r="H10" s="51">
        <f>+F10/$R$10</f>
        <v>0.28460886584209361</v>
      </c>
      <c r="I10" s="52"/>
      <c r="J10" s="53"/>
      <c r="K10" s="49">
        <f>+'[1]GuV 1112'!AA11</f>
        <v>19548</v>
      </c>
      <c r="L10" s="50"/>
      <c r="M10" s="51">
        <f>+K10/$R$10</f>
        <v>0.19721151712031637</v>
      </c>
      <c r="N10" s="52"/>
      <c r="O10" s="47"/>
      <c r="P10" s="54"/>
      <c r="Q10" s="54"/>
      <c r="R10" s="49">
        <f>+'[1]GuV 1213'!AE11</f>
        <v>99122</v>
      </c>
      <c r="S10" s="50"/>
      <c r="T10" s="51">
        <f>+R10/$R$10</f>
        <v>1</v>
      </c>
      <c r="U10" s="55"/>
      <c r="V10" s="54"/>
      <c r="W10" s="54"/>
      <c r="X10" s="49">
        <f>+'[1]GuV 1112'!AE11</f>
        <v>76392</v>
      </c>
      <c r="Y10" s="50"/>
      <c r="Z10" s="51">
        <f>+X10/$X$10</f>
        <v>1</v>
      </c>
      <c r="AA10" s="56"/>
      <c r="AB10" s="57">
        <f>R10-X10</f>
        <v>22730</v>
      </c>
      <c r="AC10" s="58">
        <f>R10/X10-1</f>
        <v>0.29754424547073</v>
      </c>
      <c r="AD10" s="59"/>
    </row>
    <row r="11" spans="1:30" x14ac:dyDescent="0.25">
      <c r="A11" s="47"/>
      <c r="B11" s="47"/>
      <c r="C11" s="47"/>
      <c r="D11" s="48"/>
      <c r="E11" s="48"/>
      <c r="F11" s="50"/>
      <c r="G11" s="50"/>
      <c r="H11" s="51"/>
      <c r="I11" s="52"/>
      <c r="J11" s="53"/>
      <c r="K11" s="50"/>
      <c r="L11" s="50"/>
      <c r="M11" s="51"/>
      <c r="N11" s="52"/>
      <c r="O11" s="47"/>
      <c r="P11" s="54"/>
      <c r="Q11" s="54"/>
      <c r="R11" s="50"/>
      <c r="S11" s="50"/>
      <c r="T11" s="51"/>
      <c r="U11" s="55"/>
      <c r="V11" s="54"/>
      <c r="W11" s="54"/>
      <c r="X11" s="50"/>
      <c r="Y11" s="50"/>
      <c r="Z11" s="51"/>
      <c r="AA11" s="56"/>
      <c r="AB11" s="57"/>
      <c r="AC11" s="58"/>
      <c r="AD11" s="59"/>
    </row>
    <row r="12" spans="1:30" x14ac:dyDescent="0.25">
      <c r="A12" s="60" t="s">
        <v>15</v>
      </c>
      <c r="B12" s="60"/>
      <c r="C12" s="60"/>
      <c r="D12" s="61"/>
      <c r="E12" s="61"/>
      <c r="F12" s="62"/>
      <c r="G12" s="50"/>
      <c r="H12" s="51"/>
      <c r="I12" s="63"/>
      <c r="J12" s="34"/>
      <c r="K12" s="62"/>
      <c r="L12" s="50"/>
      <c r="M12" s="51"/>
      <c r="N12" s="63"/>
      <c r="O12" s="60"/>
      <c r="P12" s="64"/>
      <c r="Q12" s="64"/>
      <c r="R12" s="62"/>
      <c r="S12" s="50"/>
      <c r="T12" s="51"/>
      <c r="U12" s="55"/>
      <c r="V12" s="54"/>
      <c r="W12" s="54"/>
      <c r="X12" s="50"/>
      <c r="Y12" s="50"/>
      <c r="Z12" s="51"/>
      <c r="AA12" s="56"/>
      <c r="AB12" s="57"/>
      <c r="AC12" s="58"/>
      <c r="AD12" s="59"/>
    </row>
    <row r="13" spans="1:30" x14ac:dyDescent="0.25">
      <c r="A13" s="47"/>
      <c r="B13" s="47"/>
      <c r="C13" s="47"/>
      <c r="D13" s="47"/>
      <c r="E13" s="47"/>
      <c r="F13" s="65"/>
      <c r="G13" s="54"/>
      <c r="H13" s="51"/>
      <c r="I13" s="63"/>
      <c r="J13" s="34"/>
      <c r="K13" s="65"/>
      <c r="L13" s="54"/>
      <c r="M13" s="51"/>
      <c r="N13" s="63"/>
      <c r="O13" s="47"/>
      <c r="P13" s="54"/>
      <c r="Q13" s="54"/>
      <c r="R13" s="65"/>
      <c r="S13" s="54"/>
      <c r="T13" s="51"/>
      <c r="U13" s="55"/>
      <c r="V13" s="54"/>
      <c r="W13" s="54"/>
      <c r="X13" s="54"/>
      <c r="Y13" s="50"/>
      <c r="Z13" s="51"/>
      <c r="AA13" s="56"/>
      <c r="AB13" s="57"/>
      <c r="AC13" s="58"/>
      <c r="AD13" s="59"/>
    </row>
    <row r="14" spans="1:30" x14ac:dyDescent="0.25">
      <c r="A14" s="60" t="s">
        <v>16</v>
      </c>
      <c r="B14" s="60"/>
      <c r="C14" s="60"/>
      <c r="D14" s="60"/>
      <c r="E14" s="60"/>
      <c r="F14" s="66"/>
      <c r="G14" s="54"/>
      <c r="H14" s="51"/>
      <c r="I14" s="63"/>
      <c r="J14" s="34"/>
      <c r="K14" s="66"/>
      <c r="L14" s="54"/>
      <c r="M14" s="51"/>
      <c r="N14" s="63"/>
      <c r="O14" s="60"/>
      <c r="P14" s="64"/>
      <c r="Q14" s="64"/>
      <c r="R14" s="66"/>
      <c r="S14" s="54"/>
      <c r="T14" s="51"/>
      <c r="U14" s="55"/>
      <c r="V14" s="54"/>
      <c r="W14" s="54"/>
      <c r="X14" s="54"/>
      <c r="Y14" s="50"/>
      <c r="Z14" s="51"/>
      <c r="AA14" s="56"/>
      <c r="AB14" s="57"/>
      <c r="AC14" s="58"/>
      <c r="AD14" s="59"/>
    </row>
    <row r="15" spans="1:30" hidden="1" x14ac:dyDescent="0.25">
      <c r="A15" s="47"/>
      <c r="B15" s="47"/>
      <c r="C15" s="47"/>
      <c r="D15" s="47"/>
      <c r="E15" s="47"/>
      <c r="F15" s="65"/>
      <c r="G15" s="54"/>
      <c r="H15" s="51"/>
      <c r="I15" s="63"/>
      <c r="J15" s="34"/>
      <c r="K15" s="65"/>
      <c r="L15" s="54"/>
      <c r="M15" s="51"/>
      <c r="N15" s="63"/>
      <c r="O15" s="47"/>
      <c r="P15" s="54"/>
      <c r="Q15" s="54"/>
      <c r="R15" s="65"/>
      <c r="S15" s="54"/>
      <c r="T15" s="51"/>
      <c r="U15" s="55"/>
      <c r="V15" s="54"/>
      <c r="W15" s="54"/>
      <c r="X15" s="54"/>
      <c r="Y15" s="50"/>
      <c r="Z15" s="51"/>
      <c r="AA15" s="56"/>
      <c r="AB15" s="57"/>
      <c r="AC15" s="58"/>
      <c r="AD15" s="59"/>
    </row>
    <row r="16" spans="1:30" hidden="1" x14ac:dyDescent="0.25">
      <c r="A16" s="67" t="s">
        <v>17</v>
      </c>
      <c r="B16" s="67"/>
      <c r="C16" s="68"/>
      <c r="D16" s="48"/>
      <c r="E16" s="48"/>
      <c r="F16" s="69"/>
      <c r="G16" s="70"/>
      <c r="H16" s="71">
        <f>+F16/-$R$10</f>
        <v>0</v>
      </c>
      <c r="I16" s="63"/>
      <c r="J16" s="34"/>
      <c r="K16" s="69"/>
      <c r="L16" s="70"/>
      <c r="M16" s="71">
        <f>+K16/-$R$10</f>
        <v>0</v>
      </c>
      <c r="N16" s="63"/>
      <c r="O16" s="68"/>
      <c r="P16" s="35"/>
      <c r="Q16" s="35"/>
      <c r="R16" s="69"/>
      <c r="S16" s="70"/>
      <c r="T16" s="71">
        <f>+R16/-$R$10</f>
        <v>0</v>
      </c>
      <c r="U16" s="43"/>
      <c r="V16" s="35"/>
      <c r="W16" s="35"/>
      <c r="X16" s="70">
        <v>0</v>
      </c>
      <c r="Y16" s="70"/>
      <c r="Z16" s="71">
        <f>+X16/-$X$10</f>
        <v>0</v>
      </c>
      <c r="AA16" s="56"/>
      <c r="AB16" s="57">
        <f>R16-X16</f>
        <v>0</v>
      </c>
      <c r="AC16" s="58" t="e">
        <f>R16/X16-1</f>
        <v>#DIV/0!</v>
      </c>
      <c r="AD16" s="1"/>
    </row>
    <row r="17" spans="1:30" hidden="1" x14ac:dyDescent="0.25">
      <c r="A17" s="72"/>
      <c r="B17" s="73"/>
      <c r="C17" s="73"/>
      <c r="D17" s="73"/>
      <c r="E17" s="73"/>
      <c r="F17" s="65"/>
      <c r="G17" s="54"/>
      <c r="H17" s="51"/>
      <c r="I17" s="63"/>
      <c r="J17" s="34"/>
      <c r="K17" s="65"/>
      <c r="L17" s="54"/>
      <c r="M17" s="51"/>
      <c r="N17" s="63"/>
      <c r="O17" s="73"/>
      <c r="P17" s="54"/>
      <c r="Q17" s="54"/>
      <c r="R17" s="65"/>
      <c r="S17" s="54"/>
      <c r="T17" s="51"/>
      <c r="U17" s="55"/>
      <c r="V17" s="54"/>
      <c r="W17" s="54"/>
      <c r="X17" s="54"/>
      <c r="Y17" s="50"/>
      <c r="Z17" s="51"/>
      <c r="AA17" s="56"/>
      <c r="AB17" s="57"/>
      <c r="AC17" s="58"/>
      <c r="AD17" s="59"/>
    </row>
    <row r="18" spans="1:30" hidden="1" x14ac:dyDescent="0.25">
      <c r="A18" s="68"/>
      <c r="B18" s="74" t="s">
        <v>18</v>
      </c>
      <c r="C18" s="74"/>
      <c r="D18" s="48"/>
      <c r="E18" s="48"/>
      <c r="F18" s="35" t="e">
        <f>'[1]GuV 1112'!#REF!</f>
        <v>#REF!</v>
      </c>
      <c r="G18" s="35"/>
      <c r="H18" s="71"/>
      <c r="I18" s="63"/>
      <c r="J18" s="34"/>
      <c r="K18" s="35" t="e">
        <f>'[1]GuV 1112'!#REF!</f>
        <v>#REF!</v>
      </c>
      <c r="L18" s="35"/>
      <c r="M18" s="71"/>
      <c r="N18" s="63"/>
      <c r="O18" s="74"/>
      <c r="P18" s="35"/>
      <c r="Q18" s="35"/>
      <c r="R18" s="35">
        <f>'[1]GuV 1112'!G15</f>
        <v>0</v>
      </c>
      <c r="S18" s="35"/>
      <c r="T18" s="71"/>
      <c r="U18" s="43"/>
      <c r="V18" s="35"/>
      <c r="W18" s="35"/>
      <c r="X18" s="35">
        <f>+'[1]GuV 1112'!G15</f>
        <v>0</v>
      </c>
      <c r="Y18" s="70"/>
      <c r="Z18" s="71"/>
      <c r="AA18" s="56"/>
      <c r="AB18" s="57"/>
      <c r="AC18" s="58"/>
      <c r="AD18" s="1"/>
    </row>
    <row r="19" spans="1:30" hidden="1" x14ac:dyDescent="0.25">
      <c r="A19" s="68"/>
      <c r="B19" s="74"/>
      <c r="C19" s="74"/>
      <c r="D19" s="74"/>
      <c r="E19" s="74"/>
      <c r="F19" s="35"/>
      <c r="G19" s="35"/>
      <c r="H19" s="71"/>
      <c r="I19" s="63"/>
      <c r="J19" s="34"/>
      <c r="K19" s="35"/>
      <c r="L19" s="35"/>
      <c r="M19" s="71"/>
      <c r="N19" s="63"/>
      <c r="O19" s="74"/>
      <c r="P19" s="35"/>
      <c r="Q19" s="35"/>
      <c r="R19" s="35"/>
      <c r="S19" s="35"/>
      <c r="T19" s="71"/>
      <c r="U19" s="43"/>
      <c r="V19" s="35"/>
      <c r="W19" s="35"/>
      <c r="X19" s="35"/>
      <c r="Y19" s="70"/>
      <c r="Z19" s="71"/>
      <c r="AA19" s="56"/>
      <c r="AB19" s="57"/>
      <c r="AC19" s="58"/>
      <c r="AD19" s="1"/>
    </row>
    <row r="20" spans="1:30" hidden="1" x14ac:dyDescent="0.25">
      <c r="A20" s="68"/>
      <c r="B20" s="74" t="s">
        <v>19</v>
      </c>
      <c r="C20" s="74"/>
      <c r="D20" s="74"/>
      <c r="E20" s="74"/>
      <c r="F20" s="35">
        <f>'[1]GuV 1112'!S17</f>
        <v>0</v>
      </c>
      <c r="G20" s="35"/>
      <c r="H20" s="71">
        <f>+F20/-$R$10</f>
        <v>0</v>
      </c>
      <c r="I20" s="63"/>
      <c r="J20" s="34"/>
      <c r="K20" s="35">
        <f>'[1]GuV 1112'!X17</f>
        <v>0</v>
      </c>
      <c r="L20" s="35"/>
      <c r="M20" s="71">
        <f>+K20/-$R$10</f>
        <v>0</v>
      </c>
      <c r="N20" s="63"/>
      <c r="O20" s="74"/>
      <c r="P20" s="35"/>
      <c r="Q20" s="35"/>
      <c r="R20" s="35">
        <f>'[1]GuV 1112'!AE17</f>
        <v>0</v>
      </c>
      <c r="S20" s="35"/>
      <c r="T20" s="71">
        <f>+R20/-$R$10</f>
        <v>0</v>
      </c>
      <c r="U20" s="43"/>
      <c r="V20" s="35"/>
      <c r="W20" s="35"/>
      <c r="X20" s="35">
        <f>'[1]GuV 1213'!AE17</f>
        <v>0</v>
      </c>
      <c r="Y20" s="70"/>
      <c r="Z20" s="71">
        <f>+X20/-$X$10</f>
        <v>0</v>
      </c>
      <c r="AA20" s="56"/>
      <c r="AB20" s="57">
        <f>R20-X20</f>
        <v>0</v>
      </c>
      <c r="AC20" s="58" t="e">
        <f>R20/X20-1</f>
        <v>#DIV/0!</v>
      </c>
      <c r="AD20" s="1"/>
    </row>
    <row r="21" spans="1:30" hidden="1" x14ac:dyDescent="0.25">
      <c r="A21" s="68"/>
      <c r="B21" s="74"/>
      <c r="C21" s="74"/>
      <c r="D21" s="74"/>
      <c r="E21" s="74"/>
      <c r="F21" s="35"/>
      <c r="G21" s="35"/>
      <c r="H21" s="71"/>
      <c r="I21" s="63"/>
      <c r="J21" s="34"/>
      <c r="K21" s="35"/>
      <c r="L21" s="35"/>
      <c r="M21" s="71"/>
      <c r="N21" s="63"/>
      <c r="O21" s="74"/>
      <c r="P21" s="35"/>
      <c r="Q21" s="35"/>
      <c r="R21" s="35"/>
      <c r="S21" s="35"/>
      <c r="T21" s="71"/>
      <c r="U21" s="43"/>
      <c r="V21" s="35"/>
      <c r="W21" s="35"/>
      <c r="X21" s="35"/>
      <c r="Y21" s="70"/>
      <c r="Z21" s="71"/>
      <c r="AA21" s="56"/>
      <c r="AB21" s="57"/>
      <c r="AC21" s="58"/>
      <c r="AD21" s="1"/>
    </row>
    <row r="22" spans="1:30" hidden="1" x14ac:dyDescent="0.25">
      <c r="A22" s="67" t="s">
        <v>20</v>
      </c>
      <c r="B22" s="67"/>
      <c r="C22" s="68"/>
      <c r="D22" s="48" t="s">
        <v>21</v>
      </c>
      <c r="E22" s="48"/>
      <c r="F22" s="35" t="e">
        <f>'[1]GuV 1112'!#REF!</f>
        <v>#REF!</v>
      </c>
      <c r="G22" s="35"/>
      <c r="H22" s="71" t="e">
        <f>+F22/-$R$10</f>
        <v>#REF!</v>
      </c>
      <c r="I22" s="63"/>
      <c r="J22" s="34"/>
      <c r="K22" s="35" t="e">
        <f>'[1]GuV 1112'!#REF!</f>
        <v>#REF!</v>
      </c>
      <c r="L22" s="35"/>
      <c r="M22" s="71" t="e">
        <f>+K22/-$R$10</f>
        <v>#REF!</v>
      </c>
      <c r="N22" s="63"/>
      <c r="O22" s="68"/>
      <c r="P22" s="35"/>
      <c r="Q22" s="35"/>
      <c r="R22" s="35">
        <f>'[1]GuV 1112'!G19</f>
        <v>0</v>
      </c>
      <c r="S22" s="35"/>
      <c r="T22" s="71">
        <f>+R22/-$R$10</f>
        <v>0</v>
      </c>
      <c r="U22" s="43"/>
      <c r="V22" s="35"/>
      <c r="W22" s="35"/>
      <c r="X22" s="35">
        <f>'[1]GuV 1213'!G19</f>
        <v>0</v>
      </c>
      <c r="Y22" s="70"/>
      <c r="Z22" s="71">
        <f>+X22/-$X$10</f>
        <v>0</v>
      </c>
      <c r="AA22" s="75"/>
      <c r="AB22" s="57">
        <f>R22-X22</f>
        <v>0</v>
      </c>
      <c r="AC22" s="58" t="e">
        <f>R22/X22-1</f>
        <v>#DIV/0!</v>
      </c>
      <c r="AD22" s="1"/>
    </row>
    <row r="23" spans="1:30" x14ac:dyDescent="0.25">
      <c r="A23" s="68"/>
      <c r="B23" s="74"/>
      <c r="C23" s="74"/>
      <c r="D23" s="74"/>
      <c r="E23" s="74"/>
      <c r="F23" s="35"/>
      <c r="G23" s="35"/>
      <c r="H23" s="71"/>
      <c r="I23" s="52"/>
      <c r="J23" s="76"/>
      <c r="K23" s="35"/>
      <c r="L23" s="35"/>
      <c r="M23" s="71"/>
      <c r="N23" s="52"/>
      <c r="O23" s="74"/>
      <c r="P23" s="70"/>
      <c r="Q23" s="70"/>
      <c r="R23" s="35"/>
      <c r="S23" s="35"/>
      <c r="T23" s="71"/>
      <c r="U23" s="43"/>
      <c r="V23" s="70"/>
      <c r="W23" s="70"/>
      <c r="X23" s="35"/>
      <c r="Y23" s="70"/>
      <c r="Z23" s="71"/>
      <c r="AA23" s="56"/>
      <c r="AB23" s="57">
        <f>R23-X23</f>
        <v>0</v>
      </c>
      <c r="AC23" s="58"/>
      <c r="AD23" s="1"/>
    </row>
    <row r="24" spans="1:30" x14ac:dyDescent="0.25">
      <c r="A24" s="67" t="s">
        <v>22</v>
      </c>
      <c r="B24" s="67"/>
      <c r="C24" s="68"/>
      <c r="D24" s="61" t="s">
        <v>23</v>
      </c>
      <c r="E24" s="48"/>
      <c r="F24" s="70">
        <f>+'[1]GuV 1213'!AA21</f>
        <v>-5754</v>
      </c>
      <c r="G24" s="35"/>
      <c r="H24" s="71">
        <f>+F24/$R$10</f>
        <v>-5.8049676156655433E-2</v>
      </c>
      <c r="I24" s="63"/>
      <c r="J24" s="34"/>
      <c r="K24" s="70">
        <f>+'[1]GuV 1112'!AA21</f>
        <v>-4021</v>
      </c>
      <c r="L24" s="35"/>
      <c r="M24" s="71">
        <f>+K24/$R$10</f>
        <v>-4.0566170981215066E-2</v>
      </c>
      <c r="N24" s="63"/>
      <c r="O24" s="68"/>
      <c r="P24" s="70"/>
      <c r="Q24" s="70"/>
      <c r="R24" s="70">
        <f>+'[1]GuV 1213'!AE21</f>
        <v>-27560</v>
      </c>
      <c r="S24" s="35"/>
      <c r="T24" s="71">
        <f>+R24/$R$10</f>
        <v>-0.27804120175137709</v>
      </c>
      <c r="U24" s="43"/>
      <c r="V24" s="70"/>
      <c r="W24" s="70"/>
      <c r="X24" s="35">
        <f>+'[1]GuV 1112'!AE21</f>
        <v>9729</v>
      </c>
      <c r="Y24" s="70"/>
      <c r="Z24" s="71">
        <f>+X24/-$X$10</f>
        <v>-0.12735626767200753</v>
      </c>
      <c r="AA24" s="56"/>
      <c r="AB24" s="57">
        <f>R24-X24</f>
        <v>-37289</v>
      </c>
      <c r="AC24" s="58">
        <f>R24/X24-1</f>
        <v>-3.8327680131565423</v>
      </c>
      <c r="AD24" s="1"/>
    </row>
    <row r="25" spans="1:30" x14ac:dyDescent="0.25">
      <c r="A25" s="68"/>
      <c r="B25" s="68"/>
      <c r="C25" s="68"/>
      <c r="D25" s="48"/>
      <c r="E25" s="48"/>
      <c r="F25" s="35"/>
      <c r="G25" s="35"/>
      <c r="H25" s="71"/>
      <c r="I25" s="63"/>
      <c r="J25" s="53"/>
      <c r="K25" s="35"/>
      <c r="L25" s="35"/>
      <c r="M25" s="71"/>
      <c r="N25" s="63"/>
      <c r="O25" s="68"/>
      <c r="P25" s="70"/>
      <c r="Q25" s="70"/>
      <c r="R25" s="35"/>
      <c r="S25" s="35"/>
      <c r="T25" s="71"/>
      <c r="U25" s="43"/>
      <c r="V25" s="70"/>
      <c r="W25" s="70"/>
      <c r="X25" s="77"/>
      <c r="Y25" s="70"/>
      <c r="Z25" s="71"/>
      <c r="AA25" s="56"/>
      <c r="AB25" s="57"/>
      <c r="AC25" s="58"/>
      <c r="AD25" s="1"/>
    </row>
    <row r="26" spans="1:30" x14ac:dyDescent="0.25">
      <c r="A26" s="78" t="s">
        <v>24</v>
      </c>
      <c r="B26" s="78"/>
      <c r="C26" s="79"/>
      <c r="D26" s="80"/>
      <c r="E26" s="80"/>
      <c r="F26" s="64">
        <f>+F24</f>
        <v>-5754</v>
      </c>
      <c r="G26" s="77"/>
      <c r="H26" s="71">
        <f>+F26/$R$10</f>
        <v>-5.8049676156655433E-2</v>
      </c>
      <c r="I26" s="63"/>
      <c r="J26" s="53"/>
      <c r="K26" s="64">
        <f>+K24</f>
        <v>-4021</v>
      </c>
      <c r="L26" s="77"/>
      <c r="M26" s="71">
        <f>+K26/$R$10</f>
        <v>-4.0566170981215066E-2</v>
      </c>
      <c r="N26" s="63"/>
      <c r="O26" s="79"/>
      <c r="P26" s="62"/>
      <c r="Q26" s="62"/>
      <c r="R26" s="64">
        <f>+R24</f>
        <v>-27560</v>
      </c>
      <c r="S26" s="77"/>
      <c r="T26" s="71">
        <f>+R26/$R$10</f>
        <v>-0.27804120175137709</v>
      </c>
      <c r="U26" s="43"/>
      <c r="V26" s="70"/>
      <c r="W26" s="70"/>
      <c r="X26" s="64">
        <f>+X18+X24</f>
        <v>9729</v>
      </c>
      <c r="Y26" s="70"/>
      <c r="Z26" s="71">
        <f>+X26/-$X$10</f>
        <v>-0.12735626767200753</v>
      </c>
      <c r="AA26" s="56"/>
      <c r="AB26" s="57">
        <f>R26-X26</f>
        <v>-37289</v>
      </c>
      <c r="AC26" s="58">
        <f>R26/X26-1</f>
        <v>-3.8327680131565423</v>
      </c>
      <c r="AD26" s="1"/>
    </row>
    <row r="27" spans="1:30" x14ac:dyDescent="0.25">
      <c r="A27" s="79"/>
      <c r="B27" s="79"/>
      <c r="C27" s="79"/>
      <c r="D27" s="80"/>
      <c r="E27" s="80"/>
      <c r="F27" s="64"/>
      <c r="G27" s="77"/>
      <c r="H27" s="71"/>
      <c r="I27" s="81"/>
      <c r="J27" s="82"/>
      <c r="K27" s="64"/>
      <c r="L27" s="77"/>
      <c r="M27" s="71"/>
      <c r="N27" s="81"/>
      <c r="O27" s="79"/>
      <c r="P27" s="62"/>
      <c r="Q27" s="62"/>
      <c r="R27" s="64"/>
      <c r="S27" s="77"/>
      <c r="T27" s="71"/>
      <c r="U27" s="43"/>
      <c r="V27" s="70"/>
      <c r="W27" s="70"/>
      <c r="X27" s="77"/>
      <c r="Y27" s="70"/>
      <c r="Z27" s="71"/>
      <c r="AA27" s="56"/>
      <c r="AB27" s="57"/>
      <c r="AC27" s="58"/>
      <c r="AD27" s="1"/>
    </row>
    <row r="28" spans="1:30" x14ac:dyDescent="0.25">
      <c r="A28" s="67" t="s">
        <v>25</v>
      </c>
      <c r="B28" s="67"/>
      <c r="C28" s="79"/>
      <c r="D28" s="80"/>
      <c r="E28" s="80"/>
      <c r="F28" s="62"/>
      <c r="G28" s="77"/>
      <c r="H28" s="71"/>
      <c r="I28" s="52"/>
      <c r="J28" s="82"/>
      <c r="K28" s="62"/>
      <c r="L28" s="77"/>
      <c r="M28" s="71"/>
      <c r="N28" s="52"/>
      <c r="O28" s="79"/>
      <c r="P28" s="62"/>
      <c r="Q28" s="62"/>
      <c r="R28" s="62"/>
      <c r="S28" s="77"/>
      <c r="T28" s="71"/>
      <c r="U28" s="43"/>
      <c r="V28" s="70"/>
      <c r="W28" s="70"/>
      <c r="X28" s="77">
        <v>0</v>
      </c>
      <c r="Y28" s="70"/>
      <c r="Z28" s="71"/>
      <c r="AA28" s="56"/>
      <c r="AB28" s="57"/>
      <c r="AC28" s="58"/>
      <c r="AD28" s="1"/>
    </row>
    <row r="29" spans="1:30" x14ac:dyDescent="0.25">
      <c r="A29" s="79"/>
      <c r="B29" s="79"/>
      <c r="C29" s="79"/>
      <c r="D29" s="80"/>
      <c r="E29" s="80"/>
      <c r="F29" s="64"/>
      <c r="G29" s="77"/>
      <c r="H29" s="71"/>
      <c r="I29" s="83"/>
      <c r="J29" s="34"/>
      <c r="K29" s="64"/>
      <c r="L29" s="77"/>
      <c r="M29" s="71"/>
      <c r="N29" s="83"/>
      <c r="O29" s="79"/>
      <c r="P29" s="62"/>
      <c r="Q29" s="62"/>
      <c r="R29" s="64"/>
      <c r="S29" s="77"/>
      <c r="T29" s="71"/>
      <c r="U29" s="43"/>
      <c r="V29" s="70"/>
      <c r="W29" s="70"/>
      <c r="X29" s="77"/>
      <c r="Y29" s="70"/>
      <c r="Z29" s="71"/>
      <c r="AA29" s="56"/>
      <c r="AB29" s="57"/>
      <c r="AC29" s="58"/>
      <c r="AD29" s="1"/>
    </row>
    <row r="30" spans="1:30" x14ac:dyDescent="0.25">
      <c r="A30" s="78" t="s">
        <v>26</v>
      </c>
      <c r="B30" s="78"/>
      <c r="C30" s="79"/>
      <c r="D30" s="80"/>
      <c r="E30" s="80"/>
      <c r="F30" s="64">
        <f>+F28</f>
        <v>0</v>
      </c>
      <c r="G30" s="77"/>
      <c r="H30" s="71">
        <f>+F30/$R$10</f>
        <v>0</v>
      </c>
      <c r="I30" s="63"/>
      <c r="J30" s="34"/>
      <c r="K30" s="64">
        <f>+K28</f>
        <v>0</v>
      </c>
      <c r="L30" s="77"/>
      <c r="M30" s="71">
        <f>+K30/$R$10</f>
        <v>0</v>
      </c>
      <c r="N30" s="63"/>
      <c r="O30" s="79"/>
      <c r="P30" s="62"/>
      <c r="Q30" s="62"/>
      <c r="R30" s="64">
        <f>+R28</f>
        <v>0</v>
      </c>
      <c r="S30" s="77"/>
      <c r="T30" s="71">
        <f>+R30/$R$10</f>
        <v>0</v>
      </c>
      <c r="U30" s="43"/>
      <c r="V30" s="70"/>
      <c r="W30" s="70"/>
      <c r="X30" s="64">
        <f>+X28</f>
        <v>0</v>
      </c>
      <c r="Y30" s="70"/>
      <c r="Z30" s="71">
        <f>+X30/-$X$10</f>
        <v>0</v>
      </c>
      <c r="AA30" s="56"/>
      <c r="AB30" s="57">
        <f>R30-X30</f>
        <v>0</v>
      </c>
      <c r="AC30" s="58" t="e">
        <f>R30/X30-1</f>
        <v>#DIV/0!</v>
      </c>
      <c r="AD30" s="1"/>
    </row>
    <row r="31" spans="1:30" x14ac:dyDescent="0.25">
      <c r="A31" s="68"/>
      <c r="B31" s="74"/>
      <c r="C31" s="74"/>
      <c r="D31" s="74"/>
      <c r="E31" s="74"/>
      <c r="F31" s="35"/>
      <c r="G31" s="35"/>
      <c r="H31" s="71"/>
      <c r="I31" s="63"/>
      <c r="J31" s="34"/>
      <c r="K31" s="35"/>
      <c r="L31" s="35"/>
      <c r="M31" s="71"/>
      <c r="N31" s="63"/>
      <c r="O31" s="74"/>
      <c r="P31" s="35"/>
      <c r="Q31" s="35"/>
      <c r="R31" s="35"/>
      <c r="S31" s="35"/>
      <c r="T31" s="71"/>
      <c r="U31" s="43"/>
      <c r="V31" s="35"/>
      <c r="W31" s="35"/>
      <c r="X31" s="70"/>
      <c r="Y31" s="70"/>
      <c r="Z31" s="71"/>
      <c r="AA31" s="44"/>
      <c r="AB31" s="57"/>
      <c r="AC31" s="58"/>
      <c r="AD31" s="1"/>
    </row>
    <row r="32" spans="1:30" x14ac:dyDescent="0.25">
      <c r="A32" s="68"/>
      <c r="B32" s="74"/>
      <c r="C32" s="74"/>
      <c r="D32" s="74"/>
      <c r="E32" s="74"/>
      <c r="F32" s="70"/>
      <c r="G32" s="70"/>
      <c r="H32" s="71"/>
      <c r="I32" s="63"/>
      <c r="J32" s="34"/>
      <c r="K32" s="70"/>
      <c r="L32" s="70"/>
      <c r="M32" s="71"/>
      <c r="N32" s="63"/>
      <c r="O32" s="74"/>
      <c r="P32" s="35"/>
      <c r="Q32" s="35"/>
      <c r="R32" s="70"/>
      <c r="S32" s="70"/>
      <c r="T32" s="71"/>
      <c r="U32" s="43"/>
      <c r="V32" s="70"/>
      <c r="W32" s="35"/>
      <c r="X32" s="70"/>
      <c r="Y32" s="70"/>
      <c r="Z32" s="71"/>
      <c r="AA32" s="44"/>
      <c r="AB32" s="57"/>
      <c r="AC32" s="46"/>
      <c r="AD32" s="1"/>
    </row>
    <row r="33" spans="1:30" x14ac:dyDescent="0.25">
      <c r="A33" s="73" t="s">
        <v>27</v>
      </c>
      <c r="B33" s="59"/>
      <c r="C33" s="59"/>
      <c r="D33" s="48"/>
      <c r="E33" s="48"/>
      <c r="F33" s="49">
        <f>+F26+F30</f>
        <v>-5754</v>
      </c>
      <c r="G33" s="50"/>
      <c r="H33" s="51">
        <f>+F33/$R$10</f>
        <v>-5.8049676156655433E-2</v>
      </c>
      <c r="I33" s="84"/>
      <c r="J33" s="84"/>
      <c r="K33" s="49">
        <f>+K26+K30</f>
        <v>-4021</v>
      </c>
      <c r="L33" s="50"/>
      <c r="M33" s="51">
        <f>+K33/$R$10</f>
        <v>-4.0566170981215066E-2</v>
      </c>
      <c r="N33" s="84"/>
      <c r="O33" s="59"/>
      <c r="P33" s="50"/>
      <c r="Q33" s="50"/>
      <c r="R33" s="49">
        <f>R16+R18+R20+R22+R24</f>
        <v>-27560</v>
      </c>
      <c r="S33" s="50"/>
      <c r="T33" s="51">
        <f>+R33/$R$10</f>
        <v>-0.27804120175137709</v>
      </c>
      <c r="U33" s="55"/>
      <c r="V33" s="50"/>
      <c r="W33" s="50"/>
      <c r="X33" s="49">
        <f>+X26+X30</f>
        <v>9729</v>
      </c>
      <c r="Y33" s="50"/>
      <c r="Z33" s="51">
        <f>+X33/$X$10</f>
        <v>0.12735626767200753</v>
      </c>
      <c r="AA33" s="56"/>
      <c r="AB33" s="57">
        <f>R33-X33</f>
        <v>-37289</v>
      </c>
      <c r="AC33" s="58">
        <f>R33/X33-1</f>
        <v>-3.8327680131565423</v>
      </c>
      <c r="AD33" s="59"/>
    </row>
    <row r="34" spans="1:30" x14ac:dyDescent="0.25">
      <c r="A34" s="73"/>
      <c r="B34" s="59"/>
      <c r="C34" s="59"/>
      <c r="D34" s="59"/>
      <c r="E34" s="59"/>
      <c r="F34" s="50"/>
      <c r="G34" s="50"/>
      <c r="H34" s="51"/>
      <c r="I34" s="59"/>
      <c r="J34" s="59"/>
      <c r="K34" s="50"/>
      <c r="L34" s="50"/>
      <c r="M34" s="51"/>
      <c r="N34" s="59"/>
      <c r="O34" s="59"/>
      <c r="P34" s="50"/>
      <c r="Q34" s="50"/>
      <c r="R34" s="50"/>
      <c r="S34" s="50"/>
      <c r="T34" s="51"/>
      <c r="U34" s="55"/>
      <c r="V34" s="50"/>
      <c r="W34" s="50"/>
      <c r="X34" s="50"/>
      <c r="Y34" s="50"/>
      <c r="Z34" s="51"/>
      <c r="AA34" s="56"/>
      <c r="AB34" s="57"/>
      <c r="AC34" s="58"/>
      <c r="AD34" s="59"/>
    </row>
    <row r="35" spans="1:30" hidden="1" x14ac:dyDescent="0.25">
      <c r="A35" s="73"/>
      <c r="B35" s="59"/>
      <c r="C35" s="59"/>
      <c r="D35" s="59"/>
      <c r="E35" s="59"/>
      <c r="F35" s="50"/>
      <c r="G35" s="50"/>
      <c r="H35" s="51"/>
      <c r="I35" s="59"/>
      <c r="J35" s="59"/>
      <c r="K35" s="50"/>
      <c r="L35" s="50"/>
      <c r="M35" s="51"/>
      <c r="N35" s="59"/>
      <c r="O35" s="59"/>
      <c r="P35" s="50"/>
      <c r="Q35" s="50"/>
      <c r="R35" s="50"/>
      <c r="S35" s="50"/>
      <c r="T35" s="51"/>
      <c r="U35" s="55"/>
      <c r="V35" s="50"/>
      <c r="W35" s="50"/>
      <c r="X35" s="50"/>
      <c r="Y35" s="50"/>
      <c r="Z35" s="51"/>
      <c r="AA35" s="56"/>
      <c r="AB35" s="57"/>
      <c r="AC35" s="58"/>
      <c r="AD35" s="59"/>
    </row>
    <row r="36" spans="1:30" hidden="1" x14ac:dyDescent="0.25">
      <c r="A36" s="68"/>
      <c r="B36" s="74"/>
      <c r="C36" s="74"/>
      <c r="D36" s="74"/>
      <c r="E36" s="74"/>
      <c r="F36" s="35"/>
      <c r="G36" s="35"/>
      <c r="H36" s="85"/>
      <c r="I36" s="74"/>
      <c r="J36" s="74"/>
      <c r="K36" s="35"/>
      <c r="L36" s="35"/>
      <c r="M36" s="85"/>
      <c r="N36" s="74"/>
      <c r="O36" s="74"/>
      <c r="P36" s="35"/>
      <c r="Q36" s="35"/>
      <c r="R36" s="35"/>
      <c r="S36" s="35"/>
      <c r="T36" s="85"/>
      <c r="U36" s="43"/>
      <c r="V36" s="35"/>
      <c r="W36" s="35"/>
      <c r="X36" s="35"/>
      <c r="Y36" s="70"/>
      <c r="Z36" s="85"/>
      <c r="AA36" s="44"/>
      <c r="AB36" s="45"/>
      <c r="AC36" s="46"/>
      <c r="AD36" s="1"/>
    </row>
    <row r="37" spans="1:30" hidden="1" x14ac:dyDescent="0.25">
      <c r="A37" s="68"/>
      <c r="B37" s="74"/>
      <c r="C37" s="74"/>
      <c r="D37" s="74"/>
      <c r="E37" s="74"/>
      <c r="F37" s="70"/>
      <c r="G37" s="70"/>
      <c r="H37" s="71"/>
      <c r="I37" s="74"/>
      <c r="J37" s="74"/>
      <c r="K37" s="70"/>
      <c r="L37" s="70"/>
      <c r="M37" s="71"/>
      <c r="N37" s="74"/>
      <c r="O37" s="74"/>
      <c r="P37" s="35"/>
      <c r="Q37" s="35"/>
      <c r="R37" s="70"/>
      <c r="S37" s="70"/>
      <c r="T37" s="71"/>
      <c r="U37" s="86"/>
      <c r="V37" s="35"/>
      <c r="W37" s="35"/>
      <c r="X37" s="70"/>
      <c r="Y37" s="70"/>
      <c r="Z37" s="71"/>
      <c r="AA37" s="56"/>
      <c r="AB37" s="57"/>
      <c r="AC37" s="58"/>
      <c r="AD37" s="1"/>
    </row>
    <row r="38" spans="1:30" ht="15.75" thickBot="1" x14ac:dyDescent="0.3">
      <c r="A38" s="73" t="s">
        <v>28</v>
      </c>
      <c r="B38" s="59"/>
      <c r="C38" s="59"/>
      <c r="D38" s="48"/>
      <c r="E38" s="48"/>
      <c r="F38" s="87">
        <f>F10+F33</f>
        <v>22457</v>
      </c>
      <c r="G38" s="50"/>
      <c r="H38" s="51">
        <f>+F38/$R$10</f>
        <v>0.22655918968543814</v>
      </c>
      <c r="I38" s="48"/>
      <c r="J38" s="48"/>
      <c r="K38" s="87">
        <f>K10+K33</f>
        <v>15527</v>
      </c>
      <c r="L38" s="50"/>
      <c r="M38" s="51">
        <f>+K38/$R$10</f>
        <v>0.1566453461391013</v>
      </c>
      <c r="N38" s="48"/>
      <c r="O38" s="59"/>
      <c r="P38" s="54"/>
      <c r="Q38" s="54"/>
      <c r="R38" s="87">
        <f>R10+R33</f>
        <v>71562</v>
      </c>
      <c r="S38" s="50"/>
      <c r="T38" s="51">
        <f>+R38/$R$10</f>
        <v>0.72195879824862286</v>
      </c>
      <c r="U38" s="55"/>
      <c r="V38" s="54"/>
      <c r="W38" s="54"/>
      <c r="X38" s="87">
        <f>X10+X33</f>
        <v>86121</v>
      </c>
      <c r="Y38" s="50"/>
      <c r="Z38" s="51">
        <f>+X38/$X$10</f>
        <v>1.1273562676720075</v>
      </c>
      <c r="AA38" s="56"/>
      <c r="AB38" s="57">
        <f>R38-X38</f>
        <v>-14559</v>
      </c>
      <c r="AC38" s="58">
        <f>R38/X38-1</f>
        <v>-0.16905284425401468</v>
      </c>
      <c r="AD38" s="59"/>
    </row>
    <row r="39" spans="1:30" ht="15.75" thickTop="1" x14ac:dyDescent="0.25">
      <c r="A39" s="68"/>
      <c r="B39" s="74"/>
      <c r="C39" s="74"/>
      <c r="D39" s="74"/>
      <c r="E39" s="74"/>
      <c r="F39" s="35"/>
      <c r="G39" s="35"/>
      <c r="H39" s="85"/>
      <c r="I39" s="74"/>
      <c r="J39" s="74"/>
      <c r="K39" s="35"/>
      <c r="L39" s="35"/>
      <c r="M39" s="85"/>
      <c r="N39" s="74"/>
      <c r="O39" s="74"/>
      <c r="P39" s="35"/>
      <c r="Q39" s="35"/>
      <c r="R39" s="35"/>
      <c r="S39" s="35"/>
      <c r="T39" s="85"/>
      <c r="U39" s="43"/>
      <c r="V39" s="35"/>
      <c r="W39" s="35"/>
      <c r="X39" s="35"/>
      <c r="Y39" s="70"/>
      <c r="Z39" s="85"/>
      <c r="AA39" s="44"/>
      <c r="AB39" s="45"/>
      <c r="AC39" s="46"/>
      <c r="AD39" s="1"/>
    </row>
    <row r="40" spans="1:30" x14ac:dyDescent="0.25">
      <c r="A40" s="68" t="s">
        <v>29</v>
      </c>
      <c r="B40" s="74"/>
      <c r="C40" s="74"/>
      <c r="D40" s="74"/>
      <c r="E40" s="74"/>
      <c r="F40" s="35"/>
      <c r="G40" s="35"/>
      <c r="H40" s="71"/>
      <c r="I40" s="74"/>
      <c r="J40" s="74"/>
      <c r="K40" s="35"/>
      <c r="L40" s="35"/>
      <c r="M40" s="71"/>
      <c r="N40" s="74"/>
      <c r="O40" s="74"/>
      <c r="P40" s="35"/>
      <c r="Q40" s="35"/>
      <c r="R40" s="35"/>
      <c r="S40" s="35"/>
      <c r="T40" s="71"/>
      <c r="U40" s="86"/>
      <c r="V40" s="35"/>
      <c r="W40" s="35"/>
      <c r="X40" s="35"/>
      <c r="Y40" s="70"/>
      <c r="Z40" s="71"/>
      <c r="AA40" s="56"/>
      <c r="AB40" s="57"/>
      <c r="AC40" s="58"/>
      <c r="AD40" s="1"/>
    </row>
    <row r="41" spans="1:30" x14ac:dyDescent="0.25">
      <c r="A41" s="91" t="s">
        <v>30</v>
      </c>
      <c r="C41" s="74"/>
      <c r="D41" s="48"/>
      <c r="E41" s="48"/>
      <c r="F41" s="35">
        <f>+'[1]GuV 1213'!AA32</f>
        <v>22258</v>
      </c>
      <c r="G41" s="35"/>
      <c r="H41" s="88">
        <f>+F41/$R$10</f>
        <v>0.22455156272068763</v>
      </c>
      <c r="I41" s="48"/>
      <c r="J41" s="48"/>
      <c r="K41" s="35">
        <f>+'[1]GuV 1112'!AA32</f>
        <v>15225</v>
      </c>
      <c r="L41" s="35"/>
      <c r="M41" s="88">
        <f>+K41/$R$10</f>
        <v>0.15359859566998244</v>
      </c>
      <c r="N41" s="48"/>
      <c r="O41" s="74"/>
      <c r="P41" s="35"/>
      <c r="Q41" s="35"/>
      <c r="R41" s="35">
        <f>+'[1]GuV 1213'!AE32</f>
        <v>75941</v>
      </c>
      <c r="S41" s="35"/>
      <c r="T41" s="88">
        <f>+R41/$R$10</f>
        <v>0.76613668005084645</v>
      </c>
      <c r="U41" s="86"/>
      <c r="V41" s="35"/>
      <c r="W41" s="35"/>
      <c r="X41" s="35">
        <f>+'[1]GuV 1112'!AE32</f>
        <v>80346</v>
      </c>
      <c r="Y41" s="70"/>
      <c r="Z41" s="71">
        <f>+X41/$X$10</f>
        <v>1.0517593465284323</v>
      </c>
      <c r="AA41" s="56"/>
      <c r="AB41" s="57">
        <f>R41-X41</f>
        <v>-4405</v>
      </c>
      <c r="AC41" s="58">
        <f>R41/X41-1</f>
        <v>-5.4825380230503096E-2</v>
      </c>
      <c r="AD41" s="1"/>
    </row>
    <row r="42" spans="1:30" x14ac:dyDescent="0.25">
      <c r="A42" s="91" t="s">
        <v>31</v>
      </c>
      <c r="C42" s="17"/>
      <c r="D42" s="48"/>
      <c r="E42" s="48"/>
      <c r="F42" s="35">
        <f>+'[1]GuV 1213'!AA33</f>
        <v>199</v>
      </c>
      <c r="G42" s="35"/>
      <c r="H42" s="88">
        <f>+F42/$R$10</f>
        <v>2.0076269647505093E-3</v>
      </c>
      <c r="I42" s="48"/>
      <c r="J42" s="48"/>
      <c r="K42" s="35">
        <f>+'[1]GuV 1112'!AA33</f>
        <v>302</v>
      </c>
      <c r="L42" s="35"/>
      <c r="M42" s="88">
        <f>+K42/$R$10</f>
        <v>3.0467504691188635E-3</v>
      </c>
      <c r="N42" s="48"/>
      <c r="O42" s="17"/>
      <c r="P42" s="35"/>
      <c r="Q42" s="35"/>
      <c r="R42" s="35">
        <f>+'[1]GuV 1213'!AE33</f>
        <v>-4379</v>
      </c>
      <c r="S42" s="35"/>
      <c r="T42" s="88">
        <f>+R42/$R$10</f>
        <v>-4.4177881802223526E-2</v>
      </c>
      <c r="U42" s="86"/>
      <c r="V42" s="35"/>
      <c r="W42" s="35"/>
      <c r="X42" s="35">
        <f>+'[1]GuV 1112'!AE33</f>
        <v>5775</v>
      </c>
      <c r="Y42" s="70"/>
      <c r="Z42" s="88">
        <f>+X42/$X$10</f>
        <v>7.5596921143575246E-2</v>
      </c>
      <c r="AA42" s="56"/>
      <c r="AB42" s="57">
        <f>R42-X42</f>
        <v>-10154</v>
      </c>
      <c r="AC42" s="58">
        <f>R42/X42-1</f>
        <v>-1.7582683982683984</v>
      </c>
      <c r="AD42" s="1"/>
    </row>
    <row r="43" spans="1:30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5"/>
      <c r="Q43" s="35"/>
      <c r="R43" s="89"/>
      <c r="S43" s="89"/>
      <c r="T43" s="10"/>
      <c r="U43" s="17"/>
      <c r="V43" s="35"/>
      <c r="W43" s="35"/>
      <c r="X43" s="89"/>
      <c r="Y43" s="70"/>
      <c r="Z43" s="10"/>
      <c r="AA43" s="10"/>
      <c r="AB43" s="10"/>
      <c r="AC43" s="10"/>
      <c r="AD43" s="1"/>
    </row>
    <row r="44" spans="1:30" x14ac:dyDescent="0.25">
      <c r="A44" s="90" t="s">
        <v>32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35"/>
      <c r="Q44" s="35"/>
      <c r="R44" s="89"/>
      <c r="S44" s="89"/>
      <c r="T44" s="10"/>
      <c r="U44" s="17"/>
      <c r="V44" s="35"/>
      <c r="W44" s="35"/>
      <c r="X44" s="35"/>
      <c r="Y44" s="70"/>
      <c r="Z44" s="10"/>
      <c r="AA44" s="10"/>
      <c r="AB44" s="10"/>
      <c r="AC44" s="10"/>
      <c r="AD44" s="1"/>
    </row>
  </sheetData>
  <mergeCells count="20">
    <mergeCell ref="A16:B16"/>
    <mergeCell ref="A22:B22"/>
    <mergeCell ref="A24:B24"/>
    <mergeCell ref="A26:B26"/>
    <mergeCell ref="A28:B28"/>
    <mergeCell ref="A30:B30"/>
    <mergeCell ref="F6:H6"/>
    <mergeCell ref="K6:M6"/>
    <mergeCell ref="P6:R6"/>
    <mergeCell ref="V6:X6"/>
    <mergeCell ref="F7:H7"/>
    <mergeCell ref="K7:M7"/>
    <mergeCell ref="P7:R7"/>
    <mergeCell ref="V7:X7"/>
    <mergeCell ref="A2:AD2"/>
    <mergeCell ref="A3:AD3"/>
    <mergeCell ref="F5:H5"/>
    <mergeCell ref="K5:M5"/>
    <mergeCell ref="P5:R5"/>
    <mergeCell ref="V5:X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GER_2013</vt:lpstr>
      <vt:lpstr>Tabelle2</vt:lpstr>
      <vt:lpstr>Tabelle3</vt:lpstr>
    </vt:vector>
  </TitlesOfParts>
  <Company>Carl Zeiss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Seiler, Christian</dc:creator>
  <cp:lastModifiedBy>Seiler, Christian</cp:lastModifiedBy>
  <dcterms:created xsi:type="dcterms:W3CDTF">2013-12-04T12:03:49Z</dcterms:created>
  <dcterms:modified xsi:type="dcterms:W3CDTF">2013-12-04T12:10:35Z</dcterms:modified>
</cp:coreProperties>
</file>