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FI_Investor_Relation\001_Investor_Relations\Abschlüsse\19_GJ_1920\2_Q2\7_Web\Zahlen\"/>
    </mc:Choice>
  </mc:AlternateContent>
  <xr:revisionPtr revIDLastSave="0" documentId="13_ncr:1_{74988115-76A8-45FB-8F8A-1D838C532AFB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NVeryHiddenParameterSheet" sheetId="5" state="veryHidden" r:id="rId1"/>
    <sheet name="Kapitalflussrechnung" sheetId="1" r:id="rId2"/>
    <sheet name="Parameter" sheetId="4" state="veryHidden" r:id="rId3"/>
  </sheets>
  <definedNames>
    <definedName name="autofit_1">Kapitalflussrechnung!$C:$C</definedName>
    <definedName name="_xlnm.Print_Area" localSheetId="1">Kapitalflussrechnung!$A$1:$E$68</definedName>
    <definedName name="name_1">Kapitalflussrechnung!$C:$C</definedName>
    <definedName name="outarea">Kapitalflussrechnung!$C$11:$E$68</definedName>
    <definedName name="outarea_zusAngaben">Kapitalflussrechnung!#REF!</definedName>
    <definedName name="prog_1_PAKTUELLEPERIODEGUV03">Kapitalflussrechnung!#REF!</definedName>
    <definedName name="prog_1_PVORJAHRESPERIODEGUV03">Kapitalflussrechnung!#REF!</definedName>
    <definedName name="sn_duedate">Kapitalflussrechnung!$F$1</definedName>
    <definedName name="sn_prevyear">Kapitalflussrechnung!$E$1</definedName>
    <definedName name="sn_year">Kapitalflussrechnung!$D$1</definedName>
    <definedName name="SNVR_JahresbeginnStand">Kapitalflussrechnung!$F$2</definedName>
    <definedName name="value_1_PAKTUELLEPERIODEGUV03">Kapitalflussrechnung!$D:$D</definedName>
    <definedName name="value_1_PVORJAHRESPERIODEGUV03">Kapitalflussrechnung!$E:$E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9" i="1" l="1"/>
  <c r="D59" i="1"/>
  <c r="D48" i="1"/>
  <c r="E41" i="1"/>
  <c r="E48" i="1" s="1"/>
  <c r="E35" i="1"/>
  <c r="E36" i="1" s="1"/>
  <c r="D35" i="1"/>
  <c r="D36" i="1" s="1"/>
  <c r="D8" i="1"/>
  <c r="D7" i="1"/>
  <c r="D6" i="1"/>
  <c r="D5" i="1"/>
  <c r="D4" i="1"/>
  <c r="O3" i="1"/>
  <c r="P3" i="1" s="1"/>
  <c r="D3" i="1"/>
  <c r="O4" i="1" l="1"/>
  <c r="P4" i="1" s="1"/>
  <c r="D61" i="1"/>
  <c r="D64" i="1"/>
  <c r="D66" i="1" s="1"/>
  <c r="E61" i="1"/>
  <c r="E64" i="1"/>
  <c r="E66" i="1" s="1"/>
  <c r="O2" i="1"/>
  <c r="P2" i="1" s="1"/>
  <c r="E11" i="1" s="1"/>
  <c r="D11" i="1" l="1"/>
</calcChain>
</file>

<file path=xl/sharedStrings.xml><?xml version="1.0" encoding="utf-8"?>
<sst xmlns="http://schemas.openxmlformats.org/spreadsheetml/2006/main" count="106" uniqueCount="100">
  <si>
    <t>31.3.</t>
  </si>
  <si>
    <t>Start</t>
  </si>
  <si>
    <t>Ende</t>
  </si>
  <si>
    <t>GJ Start</t>
  </si>
  <si>
    <t>VJ Start</t>
  </si>
  <si>
    <t>1.10.</t>
  </si>
  <si>
    <t>1. Quartal</t>
  </si>
  <si>
    <t>31.12.</t>
  </si>
  <si>
    <t>Bilanzstichtag (aktuelles Jahr):</t>
  </si>
  <si>
    <t>2. Quartal</t>
  </si>
  <si>
    <t>1.1.</t>
  </si>
  <si>
    <t>Bilanzstichtag (Vorjahr):</t>
  </si>
  <si>
    <t>3. Quartal</t>
  </si>
  <si>
    <t>1.4.</t>
  </si>
  <si>
    <t>30.6.</t>
  </si>
  <si>
    <t>Bilanzstichtag (Beginn aktuelles Jahr):</t>
  </si>
  <si>
    <t>Bilanzstichtag (Beginn Vorjahr):</t>
  </si>
  <si>
    <t>GuV (Aktuelles Jahr)</t>
  </si>
  <si>
    <t>GuV (Vorjahr)</t>
  </si>
  <si>
    <t>Konzern-Kapitalflussrechnung</t>
  </si>
  <si>
    <t>Tsd. €</t>
  </si>
  <si>
    <t>Cashflow aus der gewöhnlichen Geschäftstätigkeit:</t>
  </si>
  <si>
    <t>Konzernergebnis</t>
  </si>
  <si>
    <t>Anpassungen zur Überleitung des Konzernergebnisses zur Nettoveränderung der liquiden Mittel 
aus gewöhnlicher Geschäftstätigkeit:</t>
  </si>
  <si>
    <t>Ertragsteueraufwand</t>
  </si>
  <si>
    <t>Zinserträge/ Zinsaufwendungen</t>
  </si>
  <si>
    <t>Ergebnis aus at equity Beteiligungen</t>
  </si>
  <si>
    <t>Ergebnis aus sonstigen Beteiligungen</t>
  </si>
  <si>
    <t>Ergebnis aus der Veräußerung der rechtlichen Einheit Aaren Scientific Inc.</t>
  </si>
  <si>
    <t>Abschreibungen</t>
  </si>
  <si>
    <t>Gewinne und Verluste aus Abgang/ Abwertung von Anlagevermögen</t>
  </si>
  <si>
    <t>Erhaltene Dividenden</t>
  </si>
  <si>
    <t>Erhaltene Zinsen</t>
  </si>
  <si>
    <t>Gezahlte Zinsen</t>
  </si>
  <si>
    <t>Erstattete Ertragsteuern</t>
  </si>
  <si>
    <t>Gezahlte Ertragsteuern</t>
  </si>
  <si>
    <t>Veränderungen des Working Capitals:</t>
  </si>
  <si>
    <t>Forderungen aus Lieferungen und Leistungen</t>
  </si>
  <si>
    <t>Vorräte</t>
  </si>
  <si>
    <t>Sonstige Vermögenswerte</t>
  </si>
  <si>
    <t>Verbindlichkeiten aus Lieferungen und Leistungen</t>
  </si>
  <si>
    <t>Rückstellungen und finanzielle Verbindlichkeiten</t>
  </si>
  <si>
    <t>Sonstige Verbindlichkeiten</t>
  </si>
  <si>
    <t>Gesamte Anpassungen</t>
  </si>
  <si>
    <t>Netto-Kapitalzufluss/ (-abfluss) aus der gewöhnlichen Geschäftstätigkeit</t>
  </si>
  <si>
    <t>Cashflow aus der Investitionstätigkeit:</t>
  </si>
  <si>
    <t>Investitionen in Sachanlagen</t>
  </si>
  <si>
    <t>Investitionen in sonstige immaterielle Vermögenswerte</t>
  </si>
  <si>
    <t>Erlöse aus dem Verkauf von Anlagevermögen</t>
  </si>
  <si>
    <t>Einzahlungen aus sonstigen Ausleihungen</t>
  </si>
  <si>
    <t>Auszahlungen für sonstige Ausleihungen/ kurzfristige finanzielle Vermögenswerte</t>
  </si>
  <si>
    <t>Erlöse aus dem Verkauf von Beteiligungen</t>
  </si>
  <si>
    <t>Investitionen/ Devestitionen in Wertpapiere</t>
  </si>
  <si>
    <t>Erwerb von Anteilen an verbundenen nicht-konsolidierten Unternehmen</t>
  </si>
  <si>
    <t>Erwerb von Anteilen an verbundenen konsolidierten Unternehmen abzügl. erhaltener Finanzmittel</t>
  </si>
  <si>
    <t>Einzahlungen aus der Veräußerung der rechtlichen Einheit Aaren Scientific Inc.</t>
  </si>
  <si>
    <t>Netto-Kapitalzufluss/ (-abfluss) aus der Investitionstätigkeit</t>
  </si>
  <si>
    <t>Cashflow aus der Finanzierungsstätigkeit:</t>
  </si>
  <si>
    <t>Aufnahme/ (Rückzahlung) der kurzfristigen Kredite</t>
  </si>
  <si>
    <t>Aufnahme/ (Rückzahlung) der langfristigen Kredite</t>
  </si>
  <si>
    <t>(Zunahme)/ Abnahme der Forderungen aus Finanzausgleich</t>
  </si>
  <si>
    <t>Zunahme/ (Abnahme) der Verbindlichkeiten aus Finanzausgleich</t>
  </si>
  <si>
    <t>Zunahme/ (Abnahme) der Verbindlichkeiten aus Finanzierungsleasing</t>
  </si>
  <si>
    <t>Dividendenzahlung an die Aktionäre der Carl Zeiss Meditec AG</t>
  </si>
  <si>
    <t>Dividendenzahlung an nicht beherrschende Gesellschafter</t>
  </si>
  <si>
    <t>Einzahlungen aus Kapitalerhöhung Carl Zeiss Meditec AG (netto)</t>
  </si>
  <si>
    <t>Auszahlungen für Kosten im Zusammenhang mit der Kapitalerhöhung Carl Zeiss Meditec AG</t>
  </si>
  <si>
    <t>Netto-Kapitalzufluss/ (-abfluss) aus der Finanzierungstätigkeit</t>
  </si>
  <si>
    <t>Zahlungswirksame Veränderungen der Zahlungsmittel und Zahlungsmitteläquivalente</t>
  </si>
  <si>
    <t>Einfluss von Wechselkursänderungen auf Zahlungsmittel und Zahlungsmitteläquivalente</t>
  </si>
  <si>
    <t>Einfluss von Konsolidierungskreisänderungen auf Zahlungsmittel und Zahlungsmitteläquivalente</t>
  </si>
  <si>
    <t>Zunahme/ (Abnahme) der Zahlungsmittel und Zahlungsmitteläquivalente</t>
  </si>
  <si>
    <t>Zahlungsmittel und Zahlungsmitteläquivalente am Beginn des Berichtszeitraumes</t>
  </si>
  <si>
    <t>Zahlungsmittel und Zahlungsmitteläquivalente am Ende des Berichtszeitraumes</t>
  </si>
  <si>
    <t>Der nachfolgende Konzernanhang ist integraler Bestandteil des ungeprüften Konzernabschlusses.</t>
  </si>
  <si>
    <t>FAKTOR</t>
  </si>
  <si>
    <t>X1.000.000,0</t>
  </si>
  <si>
    <t>ZOFFSET</t>
  </si>
  <si>
    <t>X0</t>
  </si>
  <si>
    <t>SOFFSET</t>
  </si>
  <si>
    <t>X1</t>
  </si>
  <si>
    <t>NAME</t>
  </si>
  <si>
    <t>XGuV</t>
  </si>
  <si>
    <t>KAPID</t>
  </si>
  <si>
    <t>X1798</t>
  </si>
  <si>
    <t>ID</t>
  </si>
  <si>
    <t>X1370</t>
  </si>
  <si>
    <t>FILEID</t>
  </si>
  <si>
    <t>X3907</t>
  </si>
  <si>
    <t>VERSION</t>
  </si>
  <si>
    <t>X1310575741</t>
  </si>
  <si>
    <t>SCHNIPSELZAHLENFORMATIERUNG</t>
  </si>
  <si>
    <t>X#,##0</t>
  </si>
  <si>
    <t>FORMATVORLAGE</t>
  </si>
  <si>
    <t>X</t>
  </si>
  <si>
    <t>INPFACT</t>
  </si>
  <si>
    <t>WRITEPROTECTED</t>
  </si>
  <si>
    <t>SILENT</t>
  </si>
  <si>
    <t>KEEPCHANGEHISTORY</t>
  </si>
  <si>
    <t>XFALSE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</si>
</sst>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;&quot;-    &quot;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Georgia"/>
      <family val="1"/>
    </font>
    <font>
      <b/>
      <sz val="10"/>
      <name val="Arial"/>
      <family val="2"/>
    </font>
    <font>
      <b/>
      <sz val="14"/>
      <name val="Segoe UI"/>
      <family val="2"/>
    </font>
    <font>
      <sz val="10"/>
      <name val="Segoe UI"/>
      <family val="2"/>
    </font>
    <font>
      <sz val="7"/>
      <name val="Segoe UI"/>
      <family val="2"/>
    </font>
    <font>
      <sz val="6"/>
      <name val="Segoe UI"/>
      <family val="2"/>
    </font>
    <font>
      <b/>
      <sz val="6"/>
      <name val="Segoe UI"/>
      <family val="2"/>
    </font>
    <font>
      <b/>
      <sz val="10"/>
      <name val="Segoe UI"/>
      <family val="2"/>
    </font>
    <font>
      <sz val="10"/>
      <name val="Arial"/>
      <family val="2"/>
    </font>
    <font>
      <sz val="6"/>
      <name val="Arial"/>
      <family val="2"/>
    </font>
    <font>
      <sz val="6"/>
      <name val="Georgia"/>
      <family val="1"/>
    </font>
    <font>
      <b/>
      <sz val="6"/>
      <color indexed="8"/>
      <name val="Segoe UI"/>
      <family val="2"/>
    </font>
    <font>
      <sz val="6"/>
      <color indexed="40"/>
      <name val="Segoe UI"/>
      <family val="2"/>
    </font>
    <font>
      <sz val="6"/>
      <color indexed="8"/>
      <name val="Segoe UI"/>
      <family val="2"/>
    </font>
    <font>
      <b/>
      <sz val="7"/>
      <color indexed="4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 style="thick">
        <color rgb="FFFFFFFF"/>
      </left>
      <right/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/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medium">
        <color auto="1"/>
      </top>
      <bottom/>
      <diagonal/>
    </border>
    <border>
      <left style="thick">
        <color rgb="FFFFFFFF"/>
      </left>
      <right style="thick">
        <color rgb="FFFFFFFF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3" fillId="0" borderId="0"/>
    <xf numFmtId="0" fontId="1" fillId="0" borderId="0"/>
  </cellStyleXfs>
  <cellXfs count="68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6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3" fillId="0" borderId="0" xfId="0" applyFont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0" fontId="5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right"/>
    </xf>
    <xf numFmtId="0" fontId="8" fillId="3" borderId="0" xfId="0" applyFont="1" applyFill="1"/>
    <xf numFmtId="0" fontId="9" fillId="3" borderId="1" xfId="0" applyFont="1" applyFill="1" applyBorder="1" applyAlignment="1">
      <alignment horizontal="left" vertical="center"/>
    </xf>
    <xf numFmtId="0" fontId="18" fillId="0" borderId="4" xfId="0" applyFont="1" applyBorder="1" applyAlignment="1">
      <alignment vertical="center"/>
    </xf>
    <xf numFmtId="0" fontId="17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8" fillId="0" borderId="5" xfId="0" applyFont="1" applyBorder="1" applyAlignment="1">
      <alignment horizontal="left" vertical="center"/>
    </xf>
    <xf numFmtId="3" fontId="10" fillId="0" borderId="2" xfId="0" applyNumberFormat="1" applyFont="1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3" fontId="10" fillId="0" borderId="3" xfId="0" applyNumberFormat="1" applyFont="1" applyBorder="1" applyAlignment="1">
      <alignment vertical="center"/>
    </xf>
    <xf numFmtId="0" fontId="3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right" wrapText="1"/>
    </xf>
    <xf numFmtId="0" fontId="6" fillId="3" borderId="0" xfId="0" applyFont="1" applyFill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right"/>
    </xf>
    <xf numFmtId="0" fontId="12" fillId="3" borderId="0" xfId="0" applyFont="1" applyFill="1"/>
    <xf numFmtId="0" fontId="16" fillId="0" borderId="6" xfId="0" applyFont="1" applyBorder="1" applyAlignment="1">
      <alignment horizontal="left" vertical="center"/>
    </xf>
    <xf numFmtId="0" fontId="14" fillId="3" borderId="0" xfId="0" applyFont="1" applyFill="1"/>
    <xf numFmtId="0" fontId="14" fillId="3" borderId="0" xfId="0" applyFont="1" applyFill="1" applyAlignment="1">
      <alignment horizontal="right"/>
    </xf>
    <xf numFmtId="3" fontId="15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left"/>
    </xf>
    <xf numFmtId="0" fontId="16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164" fontId="10" fillId="0" borderId="2" xfId="0" applyNumberFormat="1" applyFont="1" applyBorder="1" applyAlignment="1">
      <alignment vertical="center"/>
    </xf>
    <xf numFmtId="164" fontId="11" fillId="0" borderId="2" xfId="0" applyNumberFormat="1" applyFont="1" applyBorder="1" applyAlignment="1">
      <alignment vertical="center"/>
    </xf>
    <xf numFmtId="164" fontId="11" fillId="0" borderId="8" xfId="0" applyNumberFormat="1" applyFont="1" applyBorder="1" applyAlignment="1">
      <alignment vertical="center"/>
    </xf>
    <xf numFmtId="0" fontId="8" fillId="3" borderId="0" xfId="0" applyFont="1" applyFill="1" applyAlignment="1">
      <alignment horizontal="right"/>
    </xf>
    <xf numFmtId="0" fontId="8" fillId="2" borderId="0" xfId="0" applyFont="1" applyFill="1"/>
    <xf numFmtId="0" fontId="8" fillId="4" borderId="0" xfId="0" applyFont="1" applyFill="1"/>
    <xf numFmtId="0" fontId="1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indent="1"/>
    </xf>
    <xf numFmtId="0" fontId="18" fillId="0" borderId="5" xfId="0" applyFont="1" applyBorder="1" applyAlignment="1">
      <alignment horizontal="left" vertical="center" wrapText="1" indent="1"/>
    </xf>
    <xf numFmtId="0" fontId="18" fillId="0" borderId="5" xfId="0" applyFont="1" applyBorder="1" applyAlignment="1">
      <alignment horizontal="left" vertical="center" indent="1"/>
    </xf>
    <xf numFmtId="0" fontId="18" fillId="0" borderId="5" xfId="0" applyFont="1" applyBorder="1" applyAlignment="1">
      <alignment horizontal="left" vertical="center" indent="2"/>
    </xf>
    <xf numFmtId="0" fontId="18" fillId="0" borderId="6" xfId="0" applyFont="1" applyBorder="1" applyAlignment="1">
      <alignment horizontal="left" vertical="center" indent="1"/>
    </xf>
    <xf numFmtId="0" fontId="18" fillId="0" borderId="6" xfId="0" applyFont="1" applyBorder="1" applyAlignment="1">
      <alignment horizontal="left" vertical="center" indent="2"/>
    </xf>
    <xf numFmtId="0" fontId="18" fillId="0" borderId="6" xfId="0" applyFont="1" applyBorder="1" applyAlignment="1">
      <alignment horizontal="left" vertical="center" wrapText="1" indent="2"/>
    </xf>
    <xf numFmtId="0" fontId="18" fillId="0" borderId="5" xfId="0" applyFont="1" applyBorder="1" applyAlignment="1">
      <alignment horizontal="left" vertical="center" wrapText="1" indent="2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18" fillId="0" borderId="4" xfId="0" applyFont="1" applyBorder="1" applyAlignment="1">
      <alignment horizontal="left" vertical="center" indent="2"/>
    </xf>
    <xf numFmtId="0" fontId="16" fillId="0" borderId="9" xfId="0" applyFont="1" applyBorder="1" applyAlignment="1">
      <alignment horizontal="left" vertical="center"/>
    </xf>
    <xf numFmtId="3" fontId="10" fillId="0" borderId="9" xfId="0" applyNumberFormat="1" applyFont="1" applyBorder="1" applyAlignment="1">
      <alignment vertical="center"/>
    </xf>
    <xf numFmtId="0" fontId="16" fillId="0" borderId="7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</cellXfs>
  <cellStyles count="4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</cellStyles>
  <dxfs count="0"/>
  <tableStyles count="0" defaultTableStyle="TableStyleMedium9" defaultPivotStyle="PivotStyleLight16"/>
  <colors>
    <mruColors>
      <color rgb="FF00CCFF"/>
      <color rgb="FF009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752475</xdr:colOff>
      <xdr:row>23</xdr:row>
      <xdr:rowOff>95250</xdr:rowOff>
    </xdr:from>
    <xdr:to>
      <xdr:col>15</xdr:col>
      <xdr:colOff>238125</xdr:colOff>
      <xdr:row>45</xdr:row>
      <xdr:rowOff>133350</xdr:rowOff>
    </xdr:to>
    <xdr:sp macro="" textlink="" fLocksText="0">
      <xdr:nvSpPr>
        <xdr:cNvPr id="1029" name="Text Box 5" hidden="1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8639175" y="1885950"/>
          <a:ext cx="40767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25</xdr:row>
      <xdr:rowOff>104775</xdr:rowOff>
    </xdr:from>
    <xdr:to>
      <xdr:col>17</xdr:col>
      <xdr:colOff>273504</xdr:colOff>
      <xdr:row>48</xdr:row>
      <xdr:rowOff>133350</xdr:rowOff>
    </xdr:to>
    <xdr:sp macro="" textlink="" fLocksText="0">
      <xdr:nvSpPr>
        <xdr:cNvPr id="1030" name="Text Box 6" descr="cf2bef2f-991e-4ba8-ae32-0e7b45fbcde7" hidden="1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8639175" y="2171700"/>
          <a:ext cx="53340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53</xdr:row>
      <xdr:rowOff>133350</xdr:rowOff>
    </xdr:from>
    <xdr:to>
      <xdr:col>15</xdr:col>
      <xdr:colOff>314325</xdr:colOff>
      <xdr:row>78</xdr:row>
      <xdr:rowOff>19050</xdr:rowOff>
    </xdr:to>
    <xdr:sp macro="" textlink="" fLocksText="0">
      <xdr:nvSpPr>
        <xdr:cNvPr id="1031" name="Text Box 7" descr="cf2bef2f-991e-4ba8-ae32-0e7b45fbcde7" hidden="1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8639175" y="5619750"/>
          <a:ext cx="41529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54</xdr:row>
      <xdr:rowOff>133350</xdr:rowOff>
    </xdr:from>
    <xdr:to>
      <xdr:col>15</xdr:col>
      <xdr:colOff>381000</xdr:colOff>
      <xdr:row>79</xdr:row>
      <xdr:rowOff>9525</xdr:rowOff>
    </xdr:to>
    <xdr:sp macro="" textlink="" fLocksText="0">
      <xdr:nvSpPr>
        <xdr:cNvPr id="1036" name="Text Box 12" hidden="1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8639175" y="5762625"/>
          <a:ext cx="4219575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28</xdr:row>
      <xdr:rowOff>104775</xdr:rowOff>
    </xdr:from>
    <xdr:to>
      <xdr:col>15</xdr:col>
      <xdr:colOff>495300</xdr:colOff>
      <xdr:row>51</xdr:row>
      <xdr:rowOff>95250</xdr:rowOff>
    </xdr:to>
    <xdr:sp macro="" textlink="" fLocksText="0">
      <xdr:nvSpPr>
        <xdr:cNvPr id="1033" name="Text Box 9" hidden="1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8639175" y="2600325"/>
          <a:ext cx="4333875" cy="26860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23</xdr:row>
      <xdr:rowOff>95250</xdr:rowOff>
    </xdr:from>
    <xdr:to>
      <xdr:col>15</xdr:col>
      <xdr:colOff>238125</xdr:colOff>
      <xdr:row>45</xdr:row>
      <xdr:rowOff>133350</xdr:rowOff>
    </xdr:to>
    <xdr:sp macro="" textlink="" fLocksText="0">
      <xdr:nvSpPr>
        <xdr:cNvPr id="1042" name="Text Box 18" descr="7dffd3c1-f210-4e9a-b47f-0eabd13edea5" hidden="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8639175" y="1885950"/>
          <a:ext cx="40767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25</xdr:row>
      <xdr:rowOff>104775</xdr:rowOff>
    </xdr:from>
    <xdr:to>
      <xdr:col>17</xdr:col>
      <xdr:colOff>273504</xdr:colOff>
      <xdr:row>48</xdr:row>
      <xdr:rowOff>133350</xdr:rowOff>
    </xdr:to>
    <xdr:sp macro="" textlink="" fLocksText="0">
      <xdr:nvSpPr>
        <xdr:cNvPr id="1043" name="Text Box 19" hidden="1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8639175" y="2171700"/>
          <a:ext cx="53340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28</xdr:row>
      <xdr:rowOff>104775</xdr:rowOff>
    </xdr:from>
    <xdr:to>
      <xdr:col>15</xdr:col>
      <xdr:colOff>495300</xdr:colOff>
      <xdr:row>51</xdr:row>
      <xdr:rowOff>95250</xdr:rowOff>
    </xdr:to>
    <xdr:sp macro="" textlink="" fLocksText="0">
      <xdr:nvSpPr>
        <xdr:cNvPr id="1044" name="Text Box 20" hidden="1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8639175" y="2600325"/>
          <a:ext cx="4333875" cy="26860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53</xdr:row>
      <xdr:rowOff>133350</xdr:rowOff>
    </xdr:from>
    <xdr:to>
      <xdr:col>15</xdr:col>
      <xdr:colOff>314325</xdr:colOff>
      <xdr:row>78</xdr:row>
      <xdr:rowOff>19050</xdr:rowOff>
    </xdr:to>
    <xdr:sp macro="" textlink="" fLocksText="0">
      <xdr:nvSpPr>
        <xdr:cNvPr id="1045" name="Text Box 21" hidden="1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8639175" y="5619750"/>
          <a:ext cx="41529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54</xdr:row>
      <xdr:rowOff>133350</xdr:rowOff>
    </xdr:from>
    <xdr:to>
      <xdr:col>15</xdr:col>
      <xdr:colOff>381000</xdr:colOff>
      <xdr:row>79</xdr:row>
      <xdr:rowOff>9525</xdr:rowOff>
    </xdr:to>
    <xdr:sp macro="" textlink="" fLocksText="0">
      <xdr:nvSpPr>
        <xdr:cNvPr id="1046" name="Text Box 22" hidden="1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8639175" y="5762625"/>
          <a:ext cx="4219575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23</xdr:row>
      <xdr:rowOff>95250</xdr:rowOff>
    </xdr:from>
    <xdr:to>
      <xdr:col>15</xdr:col>
      <xdr:colOff>238125</xdr:colOff>
      <xdr:row>45</xdr:row>
      <xdr:rowOff>133350</xdr:rowOff>
    </xdr:to>
    <xdr:sp macro="" textlink="" fLocksText="0">
      <xdr:nvSpPr>
        <xdr:cNvPr id="2" name="Text Box 5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639175" y="1885950"/>
          <a:ext cx="40767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25</xdr:row>
      <xdr:rowOff>104775</xdr:rowOff>
    </xdr:from>
    <xdr:to>
      <xdr:col>17</xdr:col>
      <xdr:colOff>273504</xdr:colOff>
      <xdr:row>48</xdr:row>
      <xdr:rowOff>133350</xdr:rowOff>
    </xdr:to>
    <xdr:sp macro="" textlink="" fLocksText="0">
      <xdr:nvSpPr>
        <xdr:cNvPr id="3" name="Text Box 6" descr="848c1c9a-9c1b-4231-9056-0ec28d82bd89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8639175" y="2171700"/>
          <a:ext cx="53340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53</xdr:row>
      <xdr:rowOff>133350</xdr:rowOff>
    </xdr:from>
    <xdr:to>
      <xdr:col>15</xdr:col>
      <xdr:colOff>314325</xdr:colOff>
      <xdr:row>78</xdr:row>
      <xdr:rowOff>19050</xdr:rowOff>
    </xdr:to>
    <xdr:sp macro="" textlink="" fLocksText="0">
      <xdr:nvSpPr>
        <xdr:cNvPr id="4" name="Text Box 7" descr="848c1c9a-9c1b-4231-9056-0ec28d82bd89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8639175" y="5619750"/>
          <a:ext cx="41529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54</xdr:row>
      <xdr:rowOff>133350</xdr:rowOff>
    </xdr:from>
    <xdr:to>
      <xdr:col>15</xdr:col>
      <xdr:colOff>381000</xdr:colOff>
      <xdr:row>79</xdr:row>
      <xdr:rowOff>9525</xdr:rowOff>
    </xdr:to>
    <xdr:sp macro="" textlink="" fLocksText="0">
      <xdr:nvSpPr>
        <xdr:cNvPr id="5" name="Text Box 12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8639175" y="5762625"/>
          <a:ext cx="4219575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87</xdr:row>
      <xdr:rowOff>28575</xdr:rowOff>
    </xdr:from>
    <xdr:to>
      <xdr:col>14</xdr:col>
      <xdr:colOff>440871</xdr:colOff>
      <xdr:row>103</xdr:row>
      <xdr:rowOff>95250</xdr:rowOff>
    </xdr:to>
    <xdr:sp macro="" textlink="" fLocksText="0">
      <xdr:nvSpPr>
        <xdr:cNvPr id="1038" name="Text Box 14" hidden="1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8639175" y="1002982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88</xdr:row>
      <xdr:rowOff>19050</xdr:rowOff>
    </xdr:from>
    <xdr:to>
      <xdr:col>14</xdr:col>
      <xdr:colOff>431346</xdr:colOff>
      <xdr:row>103</xdr:row>
      <xdr:rowOff>57150</xdr:rowOff>
    </xdr:to>
    <xdr:sp macro="" textlink="" fLocksText="0">
      <xdr:nvSpPr>
        <xdr:cNvPr id="1039" name="Text Box 15" hidden="1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8639175" y="10191750"/>
          <a:ext cx="3657600" cy="2466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89</xdr:row>
      <xdr:rowOff>163285</xdr:rowOff>
    </xdr:from>
    <xdr:to>
      <xdr:col>14</xdr:col>
      <xdr:colOff>440871</xdr:colOff>
      <xdr:row>106</xdr:row>
      <xdr:rowOff>95250</xdr:rowOff>
    </xdr:to>
    <xdr:sp macro="" textlink="" fLocksText="0">
      <xdr:nvSpPr>
        <xdr:cNvPr id="1040" name="Text Box 16" hidden="1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8639175" y="10515600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91</xdr:row>
      <xdr:rowOff>0</xdr:rowOff>
    </xdr:from>
    <xdr:to>
      <xdr:col>14</xdr:col>
      <xdr:colOff>440871</xdr:colOff>
      <xdr:row>107</xdr:row>
      <xdr:rowOff>95250</xdr:rowOff>
    </xdr:to>
    <xdr:sp macro="" textlink="" fLocksText="0">
      <xdr:nvSpPr>
        <xdr:cNvPr id="1041" name="Text Box 17" hidden="1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8639175" y="1067752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88</xdr:row>
      <xdr:rowOff>133350</xdr:rowOff>
    </xdr:from>
    <xdr:to>
      <xdr:col>14</xdr:col>
      <xdr:colOff>440871</xdr:colOff>
      <xdr:row>105</xdr:row>
      <xdr:rowOff>66675</xdr:rowOff>
    </xdr:to>
    <xdr:sp macro="" textlink="" fLocksText="0">
      <xdr:nvSpPr>
        <xdr:cNvPr id="6" name="Text Box 22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8639175" y="1031557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89</xdr:row>
      <xdr:rowOff>133350</xdr:rowOff>
    </xdr:from>
    <xdr:to>
      <xdr:col>14</xdr:col>
      <xdr:colOff>431346</xdr:colOff>
      <xdr:row>105</xdr:row>
      <xdr:rowOff>38100</xdr:rowOff>
    </xdr:to>
    <xdr:sp macro="" textlink="" fLocksText="0">
      <xdr:nvSpPr>
        <xdr:cNvPr id="1047" name="Text Box 23" hidden="1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8639175" y="10477500"/>
          <a:ext cx="3657600" cy="2466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91</xdr:row>
      <xdr:rowOff>133350</xdr:rowOff>
    </xdr:from>
    <xdr:to>
      <xdr:col>14</xdr:col>
      <xdr:colOff>440871</xdr:colOff>
      <xdr:row>108</xdr:row>
      <xdr:rowOff>57150</xdr:rowOff>
    </xdr:to>
    <xdr:sp macro="" textlink="" fLocksText="0">
      <xdr:nvSpPr>
        <xdr:cNvPr id="1048" name="Text Box 24" hidden="1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8639175" y="10801350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92</xdr:row>
      <xdr:rowOff>133350</xdr:rowOff>
    </xdr:from>
    <xdr:to>
      <xdr:col>14</xdr:col>
      <xdr:colOff>440871</xdr:colOff>
      <xdr:row>109</xdr:row>
      <xdr:rowOff>57150</xdr:rowOff>
    </xdr:to>
    <xdr:sp macro="" textlink="" fLocksText="0">
      <xdr:nvSpPr>
        <xdr:cNvPr id="1049" name="Text Box 25" hidden="1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8639175" y="1096327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88</xdr:row>
      <xdr:rowOff>133350</xdr:rowOff>
    </xdr:from>
    <xdr:to>
      <xdr:col>14</xdr:col>
      <xdr:colOff>440871</xdr:colOff>
      <xdr:row>105</xdr:row>
      <xdr:rowOff>76200</xdr:rowOff>
    </xdr:to>
    <xdr:sp macro="" textlink="" fLocksText="0">
      <xdr:nvSpPr>
        <xdr:cNvPr id="1054" name="Text Box 30" hidden="1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8639175" y="1031557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89</xdr:row>
      <xdr:rowOff>133350</xdr:rowOff>
    </xdr:from>
    <xdr:to>
      <xdr:col>14</xdr:col>
      <xdr:colOff>431346</xdr:colOff>
      <xdr:row>105</xdr:row>
      <xdr:rowOff>47625</xdr:rowOff>
    </xdr:to>
    <xdr:sp macro="" textlink="" fLocksText="0">
      <xdr:nvSpPr>
        <xdr:cNvPr id="1055" name="Text Box 31" hidden="1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8639175" y="10477500"/>
          <a:ext cx="3657600" cy="2466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91</xdr:row>
      <xdr:rowOff>133350</xdr:rowOff>
    </xdr:from>
    <xdr:to>
      <xdr:col>14</xdr:col>
      <xdr:colOff>440871</xdr:colOff>
      <xdr:row>108</xdr:row>
      <xdr:rowOff>66675</xdr:rowOff>
    </xdr:to>
    <xdr:sp macro="" textlink="" fLocksText="0">
      <xdr:nvSpPr>
        <xdr:cNvPr id="1056" name="Text Box 32" hidden="1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8639175" y="10801350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92</xdr:row>
      <xdr:rowOff>133350</xdr:rowOff>
    </xdr:from>
    <xdr:to>
      <xdr:col>14</xdr:col>
      <xdr:colOff>440871</xdr:colOff>
      <xdr:row>109</xdr:row>
      <xdr:rowOff>66675</xdr:rowOff>
    </xdr:to>
    <xdr:sp macro="" textlink="" fLocksText="0">
      <xdr:nvSpPr>
        <xdr:cNvPr id="1057" name="Text Box 33" hidden="1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8639175" y="1096327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87</xdr:row>
      <xdr:rowOff>28575</xdr:rowOff>
    </xdr:from>
    <xdr:to>
      <xdr:col>14</xdr:col>
      <xdr:colOff>440871</xdr:colOff>
      <xdr:row>103</xdr:row>
      <xdr:rowOff>123825</xdr:rowOff>
    </xdr:to>
    <xdr:sp macro="" textlink="" fLocksText="0">
      <xdr:nvSpPr>
        <xdr:cNvPr id="7" name="Text Box 14" hidden="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8639175" y="1002982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88</xdr:row>
      <xdr:rowOff>19050</xdr:rowOff>
    </xdr:from>
    <xdr:to>
      <xdr:col>14</xdr:col>
      <xdr:colOff>431346</xdr:colOff>
      <xdr:row>103</xdr:row>
      <xdr:rowOff>95250</xdr:rowOff>
    </xdr:to>
    <xdr:sp macro="" textlink="" fLocksText="0">
      <xdr:nvSpPr>
        <xdr:cNvPr id="8" name="Text Box 15" hidden="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8639175" y="10191750"/>
          <a:ext cx="3657600" cy="2466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90</xdr:row>
      <xdr:rowOff>19050</xdr:rowOff>
    </xdr:from>
    <xdr:to>
      <xdr:col>14</xdr:col>
      <xdr:colOff>440871</xdr:colOff>
      <xdr:row>106</xdr:row>
      <xdr:rowOff>123825</xdr:rowOff>
    </xdr:to>
    <xdr:sp macro="" textlink="" fLocksText="0">
      <xdr:nvSpPr>
        <xdr:cNvPr id="9" name="Text Box 16" hidden="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8639175" y="10515600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91</xdr:row>
      <xdr:rowOff>19050</xdr:rowOff>
    </xdr:from>
    <xdr:to>
      <xdr:col>14</xdr:col>
      <xdr:colOff>440871</xdr:colOff>
      <xdr:row>107</xdr:row>
      <xdr:rowOff>114300</xdr:rowOff>
    </xdr:to>
    <xdr:sp macro="" textlink="" fLocksText="0">
      <xdr:nvSpPr>
        <xdr:cNvPr id="10" name="Text Box 17" hidden="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8639175" y="1067752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87</xdr:row>
      <xdr:rowOff>38100</xdr:rowOff>
    </xdr:from>
    <xdr:to>
      <xdr:col>14</xdr:col>
      <xdr:colOff>440871</xdr:colOff>
      <xdr:row>103</xdr:row>
      <xdr:rowOff>133350</xdr:rowOff>
    </xdr:to>
    <xdr:sp macro="" textlink="" fLocksText="0">
      <xdr:nvSpPr>
        <xdr:cNvPr id="11" name="Text Box 14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8639175" y="1002982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88</xdr:row>
      <xdr:rowOff>28575</xdr:rowOff>
    </xdr:from>
    <xdr:to>
      <xdr:col>14</xdr:col>
      <xdr:colOff>431346</xdr:colOff>
      <xdr:row>103</xdr:row>
      <xdr:rowOff>104775</xdr:rowOff>
    </xdr:to>
    <xdr:sp macro="" textlink="" fLocksText="0">
      <xdr:nvSpPr>
        <xdr:cNvPr id="12" name="Text Box 15" hidden="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8639175" y="10191750"/>
          <a:ext cx="3657600" cy="2466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90</xdr:row>
      <xdr:rowOff>28575</xdr:rowOff>
    </xdr:from>
    <xdr:to>
      <xdr:col>14</xdr:col>
      <xdr:colOff>440871</xdr:colOff>
      <xdr:row>106</xdr:row>
      <xdr:rowOff>133350</xdr:rowOff>
    </xdr:to>
    <xdr:sp macro="" textlink="" fLocksText="0">
      <xdr:nvSpPr>
        <xdr:cNvPr id="13" name="Text Box 16" hidden="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8639175" y="10515600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91</xdr:row>
      <xdr:rowOff>28575</xdr:rowOff>
    </xdr:from>
    <xdr:to>
      <xdr:col>14</xdr:col>
      <xdr:colOff>440871</xdr:colOff>
      <xdr:row>107</xdr:row>
      <xdr:rowOff>123825</xdr:rowOff>
    </xdr:to>
    <xdr:sp macro="" textlink="" fLocksText="0">
      <xdr:nvSpPr>
        <xdr:cNvPr id="14" name="Text Box 17" hidden="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8639175" y="1067752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87</xdr:row>
      <xdr:rowOff>47625</xdr:rowOff>
    </xdr:from>
    <xdr:to>
      <xdr:col>14</xdr:col>
      <xdr:colOff>440871</xdr:colOff>
      <xdr:row>103</xdr:row>
      <xdr:rowOff>142875</xdr:rowOff>
    </xdr:to>
    <xdr:sp macro="" textlink="" fLocksText="0">
      <xdr:nvSpPr>
        <xdr:cNvPr id="15" name="Text Box 12" hidden="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8639175" y="1002982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88</xdr:row>
      <xdr:rowOff>38100</xdr:rowOff>
    </xdr:from>
    <xdr:to>
      <xdr:col>14</xdr:col>
      <xdr:colOff>431346</xdr:colOff>
      <xdr:row>103</xdr:row>
      <xdr:rowOff>123825</xdr:rowOff>
    </xdr:to>
    <xdr:sp macro="" textlink="" fLocksText="0">
      <xdr:nvSpPr>
        <xdr:cNvPr id="1037" name="Text Box 13" hidden="1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8639175" y="10191750"/>
          <a:ext cx="3657600" cy="2466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90</xdr:row>
      <xdr:rowOff>38100</xdr:rowOff>
    </xdr:from>
    <xdr:to>
      <xdr:col>14</xdr:col>
      <xdr:colOff>440871</xdr:colOff>
      <xdr:row>106</xdr:row>
      <xdr:rowOff>142875</xdr:rowOff>
    </xdr:to>
    <xdr:sp macro="" textlink="" fLocksText="0">
      <xdr:nvSpPr>
        <xdr:cNvPr id="16" name="Text Box 14" hidden="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8639175" y="10515600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91</xdr:row>
      <xdr:rowOff>38100</xdr:rowOff>
    </xdr:from>
    <xdr:to>
      <xdr:col>14</xdr:col>
      <xdr:colOff>440871</xdr:colOff>
      <xdr:row>107</xdr:row>
      <xdr:rowOff>133350</xdr:rowOff>
    </xdr:to>
    <xdr:sp macro="" textlink="" fLocksText="0">
      <xdr:nvSpPr>
        <xdr:cNvPr id="17" name="Text Box 15" hidden="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8639175" y="1067752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87</xdr:row>
      <xdr:rowOff>57150</xdr:rowOff>
    </xdr:from>
    <xdr:to>
      <xdr:col>14</xdr:col>
      <xdr:colOff>440871</xdr:colOff>
      <xdr:row>103</xdr:row>
      <xdr:rowOff>152400</xdr:rowOff>
    </xdr:to>
    <xdr:sp macro="" textlink="" fLocksText="0">
      <xdr:nvSpPr>
        <xdr:cNvPr id="18" name="Text Box 12" hidden="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8639175" y="1002982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88</xdr:row>
      <xdr:rowOff>47625</xdr:rowOff>
    </xdr:from>
    <xdr:to>
      <xdr:col>14</xdr:col>
      <xdr:colOff>431346</xdr:colOff>
      <xdr:row>103</xdr:row>
      <xdr:rowOff>133350</xdr:rowOff>
    </xdr:to>
    <xdr:sp macro="" textlink="" fLocksText="0">
      <xdr:nvSpPr>
        <xdr:cNvPr id="19" name="Text Box 13" hidden="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8639175" y="10191750"/>
          <a:ext cx="3657600" cy="2466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90</xdr:row>
      <xdr:rowOff>47625</xdr:rowOff>
    </xdr:from>
    <xdr:to>
      <xdr:col>14</xdr:col>
      <xdr:colOff>440871</xdr:colOff>
      <xdr:row>106</xdr:row>
      <xdr:rowOff>152400</xdr:rowOff>
    </xdr:to>
    <xdr:sp macro="" textlink="" fLocksText="0">
      <xdr:nvSpPr>
        <xdr:cNvPr id="20" name="Text Box 14" hidden="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8639175" y="10515600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7</xdr:col>
      <xdr:colOff>752475</xdr:colOff>
      <xdr:row>91</xdr:row>
      <xdr:rowOff>47625</xdr:rowOff>
    </xdr:from>
    <xdr:to>
      <xdr:col>14</xdr:col>
      <xdr:colOff>440871</xdr:colOff>
      <xdr:row>107</xdr:row>
      <xdr:rowOff>142875</xdr:rowOff>
    </xdr:to>
    <xdr:sp macro="" textlink="" fLocksText="0">
      <xdr:nvSpPr>
        <xdr:cNvPr id="21" name="Text Box 15" hidden="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8639175" y="10677525"/>
          <a:ext cx="3667125" cy="2657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U73"/>
  <sheetViews>
    <sheetView showGridLines="0" tabSelected="1" topLeftCell="C10" zoomScale="140" zoomScaleNormal="140" workbookViewId="0">
      <selection activeCell="C69" sqref="C69"/>
    </sheetView>
  </sheetViews>
  <sheetFormatPr baseColWidth="10" defaultColWidth="9.140625" defaultRowHeight="12.75" outlineLevelRow="1" x14ac:dyDescent="0.2"/>
  <cols>
    <col min="1" max="2" width="9.140625" style="1" customWidth="1"/>
    <col min="3" max="3" width="59.42578125" style="3" customWidth="1"/>
    <col min="4" max="4" width="13.42578125" style="4" customWidth="1"/>
    <col min="5" max="5" width="13.5703125" style="4" customWidth="1"/>
    <col min="6" max="6" width="9.140625" style="1" customWidth="1"/>
    <col min="7" max="7" width="4.42578125" style="1" customWidth="1"/>
    <col min="8" max="8" width="14.140625" style="3" customWidth="1"/>
    <col min="9" max="9" width="1" style="3" customWidth="1"/>
    <col min="10" max="10" width="7.85546875" style="4" customWidth="1"/>
    <col min="11" max="11" width="1" style="4" customWidth="1"/>
    <col min="12" max="12" width="14.28515625" style="4" customWidth="1"/>
    <col min="13" max="13" width="7.140625" style="4" customWidth="1"/>
    <col min="14" max="14" width="14.28515625" style="4" customWidth="1"/>
    <col min="15" max="115" width="9.140625" style="1" customWidth="1"/>
    <col min="116" max="16384" width="9.140625" style="1"/>
  </cols>
  <sheetData>
    <row r="1" spans="1:21" ht="14.25" hidden="1" outlineLevel="1" x14ac:dyDescent="0.25">
      <c r="A1" s="9"/>
      <c r="B1" s="9"/>
      <c r="C1" s="10"/>
      <c r="D1" s="11">
        <v>2020</v>
      </c>
      <c r="E1" s="11">
        <v>2019</v>
      </c>
      <c r="F1" s="11" t="s">
        <v>0</v>
      </c>
      <c r="G1" s="11"/>
      <c r="H1" s="10"/>
      <c r="I1" s="10"/>
      <c r="J1" s="11"/>
      <c r="K1" s="11"/>
      <c r="L1" s="47"/>
      <c r="M1" s="47" t="s">
        <v>1</v>
      </c>
      <c r="N1" s="47" t="s">
        <v>2</v>
      </c>
      <c r="O1" s="48" t="s">
        <v>3</v>
      </c>
      <c r="P1" s="48" t="s">
        <v>4</v>
      </c>
      <c r="Q1" s="9"/>
      <c r="R1" s="9"/>
      <c r="S1" s="9"/>
      <c r="T1" s="9"/>
      <c r="U1" s="9"/>
    </row>
    <row r="2" spans="1:21" ht="14.25" hidden="1" outlineLevel="1" x14ac:dyDescent="0.25">
      <c r="A2" s="9"/>
      <c r="B2" s="9"/>
      <c r="C2" s="10"/>
      <c r="D2" s="11"/>
      <c r="E2" s="11"/>
      <c r="F2" s="11" t="s">
        <v>5</v>
      </c>
      <c r="G2" s="11"/>
      <c r="H2" s="10"/>
      <c r="I2" s="10"/>
      <c r="J2" s="11"/>
      <c r="K2" s="11"/>
      <c r="L2" s="47" t="s">
        <v>6</v>
      </c>
      <c r="M2" s="47" t="s">
        <v>5</v>
      </c>
      <c r="N2" s="47" t="s">
        <v>7</v>
      </c>
      <c r="O2" s="48">
        <f>+O3-1</f>
        <v>19</v>
      </c>
      <c r="P2" s="48">
        <f>+O2-1</f>
        <v>18</v>
      </c>
      <c r="Q2" s="9"/>
      <c r="R2" s="9"/>
      <c r="S2" s="9"/>
      <c r="T2" s="9"/>
      <c r="U2" s="9"/>
    </row>
    <row r="3" spans="1:21" ht="14.25" hidden="1" outlineLevel="1" x14ac:dyDescent="0.25">
      <c r="A3" s="9"/>
      <c r="B3" s="9"/>
      <c r="C3" s="10" t="s">
        <v>8</v>
      </c>
      <c r="D3" s="11" t="str">
        <f>sn_duedate&amp;sn_year</f>
        <v>31.3.2020</v>
      </c>
      <c r="E3" s="11"/>
      <c r="F3" s="9"/>
      <c r="G3" s="9"/>
      <c r="H3" s="10"/>
      <c r="I3" s="10"/>
      <c r="J3" s="11"/>
      <c r="K3" s="11"/>
      <c r="L3" s="47" t="s">
        <v>9</v>
      </c>
      <c r="M3" s="47" t="s">
        <v>10</v>
      </c>
      <c r="N3" s="47" t="s">
        <v>0</v>
      </c>
      <c r="O3" s="49">
        <f>sn_year-2000</f>
        <v>20</v>
      </c>
      <c r="P3" s="48">
        <f>+O3-1</f>
        <v>19</v>
      </c>
      <c r="Q3" s="9"/>
      <c r="R3" s="9"/>
      <c r="S3" s="9"/>
      <c r="T3" s="9"/>
      <c r="U3" s="9"/>
    </row>
    <row r="4" spans="1:21" ht="14.25" hidden="1" outlineLevel="1" x14ac:dyDescent="0.25">
      <c r="A4" s="9"/>
      <c r="B4" s="9"/>
      <c r="C4" s="10" t="s">
        <v>11</v>
      </c>
      <c r="D4" s="11" t="str">
        <f>sn_duedate&amp;sn_prevyear</f>
        <v>31.3.2019</v>
      </c>
      <c r="E4" s="11"/>
      <c r="F4" s="9"/>
      <c r="G4" s="9"/>
      <c r="H4" s="10"/>
      <c r="I4" s="10"/>
      <c r="J4" s="11"/>
      <c r="K4" s="11"/>
      <c r="L4" s="47" t="s">
        <v>12</v>
      </c>
      <c r="M4" s="47" t="s">
        <v>13</v>
      </c>
      <c r="N4" s="47" t="s">
        <v>14</v>
      </c>
      <c r="O4" s="48">
        <f>+O3</f>
        <v>20</v>
      </c>
      <c r="P4" s="48">
        <f>+O4-1</f>
        <v>19</v>
      </c>
      <c r="Q4" s="9"/>
      <c r="R4" s="9"/>
      <c r="S4" s="9"/>
      <c r="T4" s="9"/>
      <c r="U4" s="9"/>
    </row>
    <row r="5" spans="1:21" hidden="1" outlineLevel="1" x14ac:dyDescent="0.2">
      <c r="A5" s="9"/>
      <c r="B5" s="9"/>
      <c r="C5" s="10" t="s">
        <v>15</v>
      </c>
      <c r="D5" s="11" t="str">
        <f>SNVR_JahresbeginnStand&amp;sn_prevyear</f>
        <v>1.10.2019</v>
      </c>
      <c r="E5" s="11"/>
      <c r="F5" s="9"/>
      <c r="G5" s="9"/>
      <c r="H5" s="10"/>
      <c r="I5" s="10"/>
      <c r="J5" s="11"/>
      <c r="K5" s="11"/>
      <c r="L5" s="11"/>
      <c r="M5" s="11"/>
      <c r="N5" s="11"/>
      <c r="O5" s="9"/>
      <c r="P5" s="9"/>
      <c r="Q5" s="9"/>
      <c r="R5" s="9"/>
      <c r="S5" s="9"/>
      <c r="T5" s="9"/>
      <c r="U5" s="9"/>
    </row>
    <row r="6" spans="1:21" hidden="1" outlineLevel="1" x14ac:dyDescent="0.2">
      <c r="A6" s="9"/>
      <c r="B6" s="9"/>
      <c r="C6" s="10" t="s">
        <v>16</v>
      </c>
      <c r="D6" s="11" t="str">
        <f>SNVR_JahresbeginnStand&amp;sn_prevyear-1</f>
        <v>1.10.2018</v>
      </c>
      <c r="E6" s="11"/>
      <c r="F6" s="9"/>
      <c r="G6" s="9"/>
      <c r="H6" s="10"/>
      <c r="I6" s="10"/>
      <c r="J6" s="11"/>
      <c r="K6" s="11"/>
      <c r="L6" s="11"/>
      <c r="M6" s="11"/>
      <c r="N6" s="11"/>
      <c r="O6" s="9"/>
      <c r="P6" s="9"/>
      <c r="Q6" s="9"/>
      <c r="R6" s="9"/>
      <c r="S6" s="9"/>
      <c r="T6" s="9"/>
      <c r="U6" s="9"/>
    </row>
    <row r="7" spans="1:21" hidden="1" outlineLevel="1" x14ac:dyDescent="0.2">
      <c r="A7" s="9"/>
      <c r="B7" s="9"/>
      <c r="C7" s="10" t="s">
        <v>17</v>
      </c>
      <c r="D7" s="61" t="str">
        <f>sn_prevyear&amp;"/"&amp;sn_year-2000</f>
        <v>2019/20</v>
      </c>
      <c r="E7" s="11"/>
      <c r="F7" s="9"/>
      <c r="G7" s="9"/>
      <c r="H7" s="10"/>
      <c r="I7" s="10"/>
      <c r="J7" s="11"/>
      <c r="K7" s="11"/>
      <c r="L7" s="11"/>
      <c r="M7" s="11"/>
      <c r="N7" s="11"/>
      <c r="O7" s="9"/>
      <c r="P7" s="9"/>
      <c r="Q7" s="9"/>
      <c r="R7" s="9"/>
      <c r="S7" s="9"/>
      <c r="T7" s="9"/>
      <c r="U7" s="9"/>
    </row>
    <row r="8" spans="1:21" hidden="1" outlineLevel="1" x14ac:dyDescent="0.2">
      <c r="A8" s="9"/>
      <c r="B8" s="9"/>
      <c r="C8" s="10" t="s">
        <v>18</v>
      </c>
      <c r="D8" s="11" t="str">
        <f>sn_prevyear-1&amp;"/"&amp;sn_prevyear-2000</f>
        <v>2018/19</v>
      </c>
      <c r="E8" s="11"/>
      <c r="F8" s="9"/>
      <c r="G8" s="9"/>
      <c r="H8" s="10"/>
      <c r="I8" s="10"/>
      <c r="J8" s="11"/>
      <c r="K8" s="11"/>
      <c r="L8" s="11"/>
      <c r="M8" s="11"/>
      <c r="N8" s="11"/>
      <c r="O8" s="9"/>
      <c r="P8" s="9"/>
      <c r="Q8" s="9"/>
      <c r="R8" s="9"/>
      <c r="S8" s="9"/>
      <c r="T8" s="9"/>
      <c r="U8" s="9"/>
    </row>
    <row r="9" spans="1:21" ht="18" hidden="1" outlineLevel="1" x14ac:dyDescent="0.25">
      <c r="A9" s="12"/>
      <c r="B9" s="12"/>
      <c r="C9" s="13"/>
      <c r="D9" s="14"/>
      <c r="E9" s="14"/>
      <c r="F9" s="9"/>
      <c r="G9" s="9"/>
      <c r="H9" s="10"/>
      <c r="I9" s="10"/>
      <c r="J9" s="11"/>
      <c r="K9" s="11"/>
      <c r="L9" s="11"/>
      <c r="M9" s="11"/>
      <c r="N9" s="11"/>
      <c r="O9" s="9"/>
      <c r="P9" s="9"/>
      <c r="Q9" s="9"/>
      <c r="R9" s="9"/>
      <c r="S9" s="9"/>
      <c r="T9" s="9"/>
      <c r="U9" s="9"/>
    </row>
    <row r="10" spans="1:21" ht="18.75" customHeight="1" collapsed="1" x14ac:dyDescent="0.35">
      <c r="A10" s="12"/>
      <c r="B10" s="12"/>
      <c r="C10" s="15" t="s">
        <v>19</v>
      </c>
      <c r="D10" s="16"/>
      <c r="E10" s="16"/>
      <c r="F10" s="17"/>
      <c r="G10" s="17"/>
      <c r="H10" s="10"/>
      <c r="I10" s="10"/>
      <c r="J10" s="11"/>
      <c r="K10" s="11"/>
      <c r="L10" s="11"/>
      <c r="M10" s="11"/>
      <c r="N10" s="11"/>
      <c r="O10" s="9"/>
      <c r="P10" s="9"/>
      <c r="Q10" s="9"/>
      <c r="R10" s="9"/>
      <c r="S10" s="9"/>
      <c r="T10" s="9"/>
      <c r="U10" s="9"/>
    </row>
    <row r="11" spans="1:21" ht="19.5" customHeight="1" x14ac:dyDescent="0.25">
      <c r="A11" s="9"/>
      <c r="B11" s="9"/>
      <c r="C11" s="18"/>
      <c r="D11" s="50" t="str">
        <f>CONCATENATE($D$7,CHAR(10),SNVR_JahresbeginnStand,$O$2," bis ",sn_duedate,$O$4)</f>
        <v>2019/20
1.10.19 bis 31.3.20</v>
      </c>
      <c r="E11" s="51" t="str">
        <f>CONCATENATE($D$8,CHAR(10),SNVR_JahresbeginnStand,$P$2," bis ",sn_duedate,$P$4)</f>
        <v>2018/19
1.10.18 bis 31.3.19</v>
      </c>
      <c r="F11" s="17"/>
      <c r="G11" s="17"/>
      <c r="H11" s="10"/>
      <c r="I11" s="10"/>
      <c r="J11" s="11"/>
      <c r="K11" s="11"/>
      <c r="L11" s="11"/>
      <c r="M11" s="11"/>
      <c r="N11" s="11"/>
      <c r="O11" s="9"/>
      <c r="P11" s="9"/>
      <c r="Q11" s="9"/>
      <c r="R11" s="9"/>
      <c r="S11" s="9"/>
      <c r="T11" s="9"/>
      <c r="U11" s="9"/>
    </row>
    <row r="12" spans="1:21" s="2" customFormat="1" ht="11.25" customHeight="1" x14ac:dyDescent="0.25">
      <c r="A12" s="9"/>
      <c r="B12" s="9"/>
      <c r="C12" s="19"/>
      <c r="D12" s="20" t="s">
        <v>20</v>
      </c>
      <c r="E12" s="21" t="s">
        <v>20</v>
      </c>
      <c r="F12" s="17"/>
      <c r="G12" s="17"/>
      <c r="H12" s="10"/>
      <c r="I12" s="10"/>
      <c r="J12" s="11"/>
      <c r="K12" s="11"/>
      <c r="L12" s="11"/>
      <c r="M12" s="11"/>
      <c r="N12" s="11"/>
      <c r="O12" s="9"/>
      <c r="P12" s="9"/>
      <c r="Q12" s="9"/>
      <c r="R12" s="9"/>
      <c r="S12" s="9"/>
      <c r="T12" s="9"/>
      <c r="U12" s="9"/>
    </row>
    <row r="13" spans="1:21" s="6" customFormat="1" ht="11.25" customHeight="1" x14ac:dyDescent="0.25">
      <c r="A13" s="9"/>
      <c r="B13" s="9"/>
      <c r="C13" s="42" t="s">
        <v>21</v>
      </c>
      <c r="D13" s="20"/>
      <c r="E13" s="21"/>
      <c r="F13" s="17"/>
      <c r="G13" s="17"/>
      <c r="H13" s="10"/>
      <c r="I13" s="10"/>
      <c r="J13" s="11"/>
      <c r="K13" s="11"/>
      <c r="L13" s="11"/>
      <c r="M13" s="11"/>
      <c r="N13" s="11"/>
      <c r="O13" s="9"/>
      <c r="P13" s="9"/>
      <c r="Q13" s="9"/>
      <c r="R13" s="9"/>
      <c r="S13" s="9"/>
      <c r="T13" s="9"/>
      <c r="U13" s="9"/>
    </row>
    <row r="14" spans="1:21" s="2" customFormat="1" ht="11.25" customHeight="1" x14ac:dyDescent="0.25">
      <c r="A14" s="9"/>
      <c r="B14" s="9"/>
      <c r="C14" s="52" t="s">
        <v>22</v>
      </c>
      <c r="D14" s="45">
        <v>65040</v>
      </c>
      <c r="E14" s="45">
        <v>58917</v>
      </c>
      <c r="F14" s="17"/>
      <c r="G14" s="17"/>
      <c r="H14" s="10"/>
      <c r="I14" s="10"/>
      <c r="J14" s="11"/>
      <c r="K14" s="11"/>
      <c r="L14" s="11"/>
      <c r="M14" s="11"/>
      <c r="N14" s="11"/>
      <c r="O14" s="9"/>
      <c r="P14" s="9"/>
      <c r="Q14" s="9"/>
      <c r="R14" s="9"/>
      <c r="S14" s="9"/>
      <c r="T14" s="9"/>
      <c r="U14" s="9"/>
    </row>
    <row r="15" spans="1:21" s="2" customFormat="1" ht="17.25" customHeight="1" x14ac:dyDescent="0.25">
      <c r="A15" s="9"/>
      <c r="B15" s="9"/>
      <c r="C15" s="53" t="s">
        <v>23</v>
      </c>
      <c r="D15" s="44"/>
      <c r="E15" s="44"/>
      <c r="F15" s="17"/>
      <c r="G15" s="17"/>
      <c r="H15" s="10"/>
      <c r="I15" s="10"/>
      <c r="J15" s="11"/>
      <c r="K15" s="11"/>
      <c r="L15" s="11"/>
      <c r="M15" s="11"/>
      <c r="N15" s="11"/>
      <c r="O15" s="9"/>
      <c r="P15" s="9"/>
      <c r="Q15" s="9"/>
      <c r="R15" s="9"/>
      <c r="S15" s="9"/>
      <c r="T15" s="9"/>
      <c r="U15" s="9"/>
    </row>
    <row r="16" spans="1:21" s="2" customFormat="1" ht="11.25" customHeight="1" x14ac:dyDescent="0.25">
      <c r="A16" s="9"/>
      <c r="B16" s="9"/>
      <c r="C16" s="55" t="s">
        <v>24</v>
      </c>
      <c r="D16" s="44">
        <v>31059</v>
      </c>
      <c r="E16" s="44">
        <v>29128</v>
      </c>
      <c r="F16" s="17"/>
      <c r="G16" s="17"/>
      <c r="H16" s="10"/>
      <c r="I16" s="10"/>
      <c r="J16" s="11"/>
      <c r="K16" s="11"/>
      <c r="L16" s="11"/>
      <c r="M16" s="11"/>
      <c r="N16" s="11"/>
      <c r="O16" s="9"/>
      <c r="P16" s="9"/>
      <c r="Q16" s="9"/>
      <c r="R16" s="9"/>
      <c r="S16" s="9"/>
      <c r="T16" s="9"/>
      <c r="U16" s="9"/>
    </row>
    <row r="17" spans="1:21" s="2" customFormat="1" ht="12" customHeight="1" x14ac:dyDescent="0.25">
      <c r="A17" s="9"/>
      <c r="B17" s="9"/>
      <c r="C17" s="55" t="s">
        <v>25</v>
      </c>
      <c r="D17" s="44">
        <v>4851</v>
      </c>
      <c r="E17" s="44">
        <v>3493</v>
      </c>
      <c r="F17" s="17"/>
      <c r="G17" s="17"/>
      <c r="H17" s="10"/>
      <c r="I17" s="10"/>
      <c r="J17" s="11"/>
      <c r="K17" s="11"/>
      <c r="L17" s="11"/>
      <c r="M17" s="11"/>
      <c r="N17" s="11"/>
      <c r="O17" s="9"/>
      <c r="P17" s="9"/>
      <c r="Q17" s="9"/>
      <c r="R17" s="9"/>
      <c r="S17" s="9"/>
      <c r="T17" s="9"/>
      <c r="U17" s="9"/>
    </row>
    <row r="18" spans="1:21" s="2" customFormat="1" ht="11.25" hidden="1" customHeight="1" outlineLevel="1" x14ac:dyDescent="0.25">
      <c r="A18" s="9"/>
      <c r="B18" s="9"/>
      <c r="C18" s="55" t="s">
        <v>26</v>
      </c>
      <c r="D18" s="44">
        <v>0</v>
      </c>
      <c r="E18" s="44">
        <v>0</v>
      </c>
      <c r="F18" s="17"/>
      <c r="G18" s="17"/>
      <c r="H18" s="10"/>
      <c r="I18" s="10"/>
      <c r="J18" s="11"/>
      <c r="K18" s="11"/>
      <c r="L18" s="11"/>
      <c r="M18" s="11"/>
      <c r="N18" s="11"/>
      <c r="O18" s="9"/>
      <c r="P18" s="9"/>
      <c r="Q18" s="9"/>
      <c r="R18" s="9"/>
      <c r="S18" s="9"/>
      <c r="T18" s="9"/>
      <c r="U18" s="9"/>
    </row>
    <row r="19" spans="1:21" s="6" customFormat="1" ht="11.25" hidden="1" customHeight="1" outlineLevel="1" x14ac:dyDescent="0.25">
      <c r="A19" s="9"/>
      <c r="B19" s="9"/>
      <c r="C19" s="55" t="s">
        <v>27</v>
      </c>
      <c r="D19" s="44">
        <v>0</v>
      </c>
      <c r="E19" s="44">
        <v>0</v>
      </c>
      <c r="F19" s="17"/>
      <c r="G19" s="17"/>
      <c r="H19" s="10"/>
      <c r="I19" s="10"/>
      <c r="J19" s="11"/>
      <c r="K19" s="11"/>
      <c r="L19" s="11"/>
      <c r="M19" s="11"/>
      <c r="N19" s="11"/>
      <c r="O19" s="9"/>
      <c r="P19" s="9"/>
      <c r="Q19" s="9"/>
      <c r="R19" s="9"/>
      <c r="S19" s="9"/>
      <c r="T19" s="9"/>
      <c r="U19" s="9"/>
    </row>
    <row r="20" spans="1:21" s="2" customFormat="1" ht="11.25" hidden="1" customHeight="1" x14ac:dyDescent="0.25">
      <c r="A20" s="9"/>
      <c r="B20" s="9"/>
      <c r="C20" s="55" t="s">
        <v>28</v>
      </c>
      <c r="D20" s="44">
        <v>0</v>
      </c>
      <c r="E20" s="44">
        <v>0</v>
      </c>
      <c r="F20" s="17"/>
      <c r="G20" s="17"/>
      <c r="H20" s="10"/>
      <c r="I20" s="10"/>
      <c r="J20" s="11"/>
      <c r="K20" s="11"/>
      <c r="L20" s="11"/>
      <c r="M20" s="11"/>
      <c r="N20" s="11"/>
      <c r="O20" s="9"/>
      <c r="P20" s="9"/>
      <c r="Q20" s="9"/>
      <c r="R20" s="9"/>
      <c r="S20" s="9"/>
      <c r="T20" s="9"/>
      <c r="U20" s="9"/>
    </row>
    <row r="21" spans="1:21" s="2" customFormat="1" ht="11.25" customHeight="1" x14ac:dyDescent="0.25">
      <c r="A21" s="9"/>
      <c r="B21" s="9"/>
      <c r="C21" s="55" t="s">
        <v>29</v>
      </c>
      <c r="D21" s="44">
        <v>27840</v>
      </c>
      <c r="E21" s="44">
        <v>22901</v>
      </c>
      <c r="F21" s="17"/>
      <c r="G21" s="17"/>
      <c r="H21" s="10"/>
      <c r="I21" s="10"/>
      <c r="J21" s="11"/>
      <c r="K21" s="11"/>
      <c r="L21" s="11"/>
      <c r="M21" s="11"/>
      <c r="N21" s="11"/>
      <c r="O21" s="9"/>
      <c r="P21" s="9"/>
      <c r="Q21" s="9"/>
      <c r="R21" s="9"/>
      <c r="S21" s="9"/>
      <c r="T21" s="9"/>
      <c r="U21" s="9"/>
    </row>
    <row r="22" spans="1:21" s="2" customFormat="1" ht="11.25" customHeight="1" x14ac:dyDescent="0.25">
      <c r="A22" s="9"/>
      <c r="B22" s="9"/>
      <c r="C22" s="55" t="s">
        <v>30</v>
      </c>
      <c r="D22" s="44">
        <v>18</v>
      </c>
      <c r="E22" s="44">
        <v>-38</v>
      </c>
      <c r="F22" s="17"/>
      <c r="G22" s="17"/>
      <c r="H22" s="10"/>
      <c r="I22" s="10"/>
      <c r="J22" s="11"/>
      <c r="K22" s="11"/>
      <c r="L22" s="11"/>
      <c r="M22" s="11"/>
      <c r="N22" s="11"/>
      <c r="O22" s="9"/>
      <c r="P22" s="9"/>
      <c r="Q22" s="9"/>
      <c r="R22" s="9"/>
      <c r="S22" s="9"/>
      <c r="T22" s="9"/>
      <c r="U22" s="9"/>
    </row>
    <row r="23" spans="1:21" s="2" customFormat="1" ht="11.25" hidden="1" customHeight="1" outlineLevel="1" x14ac:dyDescent="0.25">
      <c r="A23" s="9"/>
      <c r="B23" s="9"/>
      <c r="C23" s="55" t="s">
        <v>31</v>
      </c>
      <c r="D23" s="44">
        <v>0</v>
      </c>
      <c r="E23" s="44">
        <v>0</v>
      </c>
      <c r="F23" s="17"/>
      <c r="G23" s="17"/>
      <c r="H23" s="10"/>
      <c r="I23" s="10"/>
      <c r="J23" s="11"/>
      <c r="K23" s="11"/>
      <c r="L23" s="11"/>
      <c r="M23" s="11"/>
      <c r="N23" s="11"/>
      <c r="O23" s="9"/>
      <c r="P23" s="9"/>
      <c r="Q23" s="9"/>
      <c r="R23" s="9"/>
      <c r="S23" s="9"/>
      <c r="T23" s="9"/>
      <c r="U23" s="9"/>
    </row>
    <row r="24" spans="1:21" s="2" customFormat="1" ht="11.25" customHeight="1" collapsed="1" x14ac:dyDescent="0.25">
      <c r="A24" s="9"/>
      <c r="B24" s="9"/>
      <c r="C24" s="55" t="s">
        <v>32</v>
      </c>
      <c r="D24" s="44">
        <v>850</v>
      </c>
      <c r="E24" s="44">
        <v>618</v>
      </c>
      <c r="F24" s="17"/>
      <c r="G24" s="17"/>
      <c r="H24" s="10"/>
      <c r="I24" s="10"/>
      <c r="J24" s="11"/>
      <c r="K24" s="11"/>
      <c r="L24" s="11"/>
      <c r="M24" s="11"/>
      <c r="N24" s="11"/>
      <c r="O24" s="9"/>
      <c r="P24" s="9"/>
      <c r="Q24" s="9"/>
      <c r="R24" s="9"/>
      <c r="S24" s="9"/>
      <c r="T24" s="9"/>
      <c r="U24" s="9"/>
    </row>
    <row r="25" spans="1:21" s="2" customFormat="1" ht="11.25" customHeight="1" x14ac:dyDescent="0.25">
      <c r="A25" s="9"/>
      <c r="B25" s="9"/>
      <c r="C25" s="55" t="s">
        <v>33</v>
      </c>
      <c r="D25" s="44">
        <v>-626</v>
      </c>
      <c r="E25" s="44">
        <v>-948</v>
      </c>
      <c r="F25" s="17"/>
      <c r="G25" s="17"/>
      <c r="H25" s="10"/>
      <c r="I25" s="10"/>
      <c r="J25" s="11"/>
      <c r="K25" s="11"/>
      <c r="L25" s="11"/>
      <c r="M25" s="11"/>
      <c r="N25" s="11"/>
      <c r="O25" s="9"/>
      <c r="P25" s="9"/>
      <c r="Q25" s="9"/>
      <c r="R25" s="9"/>
      <c r="S25" s="9"/>
      <c r="T25" s="9"/>
      <c r="U25" s="9"/>
    </row>
    <row r="26" spans="1:21" s="2" customFormat="1" ht="11.25" customHeight="1" x14ac:dyDescent="0.25">
      <c r="A26" s="9"/>
      <c r="B26" s="9"/>
      <c r="C26" s="57" t="s">
        <v>34</v>
      </c>
      <c r="D26" s="44">
        <v>158</v>
      </c>
      <c r="E26" s="44">
        <v>2483</v>
      </c>
      <c r="F26" s="17"/>
      <c r="G26" s="17"/>
      <c r="H26" s="10"/>
      <c r="I26" s="10"/>
      <c r="J26" s="11"/>
      <c r="K26" s="11"/>
      <c r="L26" s="11"/>
      <c r="M26" s="11"/>
      <c r="N26" s="11"/>
      <c r="O26" s="9"/>
      <c r="P26" s="9"/>
      <c r="Q26" s="9"/>
      <c r="R26" s="9"/>
      <c r="S26" s="9"/>
      <c r="T26" s="9"/>
      <c r="U26" s="9"/>
    </row>
    <row r="27" spans="1:21" s="2" customFormat="1" ht="11.25" customHeight="1" x14ac:dyDescent="0.25">
      <c r="A27" s="9"/>
      <c r="B27" s="9"/>
      <c r="C27" s="55" t="s">
        <v>35</v>
      </c>
      <c r="D27" s="44">
        <v>-44137</v>
      </c>
      <c r="E27" s="44">
        <v>-39463</v>
      </c>
      <c r="F27" s="17"/>
      <c r="G27" s="17"/>
      <c r="H27" s="10"/>
      <c r="I27" s="10"/>
      <c r="J27" s="11"/>
      <c r="K27" s="11"/>
      <c r="L27" s="11"/>
      <c r="M27" s="11"/>
      <c r="N27" s="11"/>
      <c r="O27" s="9"/>
      <c r="P27" s="9"/>
      <c r="Q27" s="9"/>
      <c r="R27" s="9"/>
      <c r="S27" s="9"/>
      <c r="T27" s="9"/>
      <c r="U27" s="9"/>
    </row>
    <row r="28" spans="1:21" s="2" customFormat="1" ht="11.25" customHeight="1" x14ac:dyDescent="0.25">
      <c r="A28" s="9"/>
      <c r="B28" s="9"/>
      <c r="C28" s="56" t="s">
        <v>36</v>
      </c>
      <c r="D28" s="44"/>
      <c r="E28" s="44"/>
      <c r="F28" s="17"/>
      <c r="G28" s="17"/>
      <c r="H28" s="10"/>
      <c r="I28" s="10"/>
      <c r="J28" s="11"/>
      <c r="K28" s="11"/>
      <c r="L28" s="11"/>
      <c r="M28" s="11"/>
      <c r="N28" s="11"/>
      <c r="O28" s="9"/>
      <c r="P28" s="9"/>
      <c r="Q28" s="9"/>
      <c r="R28" s="9"/>
      <c r="S28" s="9"/>
      <c r="T28" s="9"/>
      <c r="U28" s="9"/>
    </row>
    <row r="29" spans="1:21" s="6" customFormat="1" ht="11.25" customHeight="1" x14ac:dyDescent="0.25">
      <c r="A29" s="9"/>
      <c r="B29" s="9"/>
      <c r="C29" s="57" t="s">
        <v>37</v>
      </c>
      <c r="D29" s="44">
        <v>35131</v>
      </c>
      <c r="E29" s="44">
        <v>16903</v>
      </c>
      <c r="F29" s="17"/>
      <c r="G29" s="17"/>
      <c r="H29" s="10"/>
      <c r="I29" s="10"/>
      <c r="J29" s="11"/>
      <c r="K29" s="11"/>
      <c r="L29" s="11"/>
      <c r="M29" s="11"/>
      <c r="N29" s="11"/>
      <c r="O29" s="9"/>
      <c r="P29" s="9"/>
      <c r="Q29" s="9"/>
      <c r="R29" s="9"/>
      <c r="S29" s="9"/>
      <c r="T29" s="9"/>
      <c r="U29" s="9"/>
    </row>
    <row r="30" spans="1:21" s="6" customFormat="1" ht="11.25" customHeight="1" x14ac:dyDescent="0.25">
      <c r="A30" s="9"/>
      <c r="B30" s="9"/>
      <c r="C30" s="57" t="s">
        <v>38</v>
      </c>
      <c r="D30" s="44">
        <v>-50639</v>
      </c>
      <c r="E30" s="44">
        <v>-17591</v>
      </c>
      <c r="F30" s="17"/>
      <c r="G30" s="17"/>
      <c r="H30" s="10"/>
      <c r="I30" s="10"/>
      <c r="J30" s="11"/>
      <c r="K30" s="11"/>
      <c r="L30" s="11"/>
      <c r="M30" s="11"/>
      <c r="N30" s="11"/>
      <c r="O30" s="9"/>
      <c r="P30" s="9"/>
      <c r="Q30" s="9"/>
      <c r="R30" s="9"/>
      <c r="S30" s="9"/>
      <c r="T30" s="9"/>
      <c r="U30" s="9"/>
    </row>
    <row r="31" spans="1:21" s="2" customFormat="1" ht="11.25" customHeight="1" x14ac:dyDescent="0.25">
      <c r="A31" s="9"/>
      <c r="B31" s="9"/>
      <c r="C31" s="57" t="s">
        <v>39</v>
      </c>
      <c r="D31" s="44">
        <v>-4198</v>
      </c>
      <c r="E31" s="44">
        <v>12880</v>
      </c>
      <c r="F31" s="17"/>
      <c r="G31" s="17"/>
      <c r="H31" s="10"/>
      <c r="I31" s="10"/>
      <c r="J31" s="11"/>
      <c r="K31" s="11"/>
      <c r="L31" s="11"/>
      <c r="M31" s="11"/>
      <c r="N31" s="11"/>
      <c r="O31" s="9"/>
      <c r="P31" s="9"/>
      <c r="Q31" s="9"/>
      <c r="R31" s="9"/>
      <c r="S31" s="9"/>
      <c r="T31" s="9"/>
      <c r="U31" s="9"/>
    </row>
    <row r="32" spans="1:21" s="6" customFormat="1" ht="11.25" customHeight="1" x14ac:dyDescent="0.25">
      <c r="A32" s="9"/>
      <c r="B32" s="9"/>
      <c r="C32" s="57" t="s">
        <v>40</v>
      </c>
      <c r="D32" s="44">
        <v>-661</v>
      </c>
      <c r="E32" s="44">
        <v>3536</v>
      </c>
      <c r="F32" s="17"/>
      <c r="G32" s="17"/>
      <c r="H32" s="10"/>
      <c r="I32" s="10"/>
      <c r="J32" s="11"/>
      <c r="K32" s="11"/>
      <c r="L32" s="11"/>
      <c r="M32" s="11"/>
      <c r="N32" s="11"/>
      <c r="O32" s="9"/>
      <c r="P32" s="9"/>
      <c r="Q32" s="9"/>
      <c r="R32" s="9"/>
      <c r="S32" s="9"/>
      <c r="T32" s="9"/>
      <c r="U32" s="9"/>
    </row>
    <row r="33" spans="1:21" s="2" customFormat="1" ht="11.25" customHeight="1" x14ac:dyDescent="0.25">
      <c r="A33" s="9"/>
      <c r="B33" s="9"/>
      <c r="C33" s="57" t="s">
        <v>41</v>
      </c>
      <c r="D33" s="44">
        <v>-22050</v>
      </c>
      <c r="E33" s="44">
        <v>3559</v>
      </c>
      <c r="F33" s="17"/>
      <c r="G33" s="17"/>
      <c r="H33" s="10"/>
      <c r="I33" s="10"/>
      <c r="J33" s="11"/>
      <c r="K33" s="11"/>
      <c r="L33" s="11"/>
      <c r="M33" s="11"/>
      <c r="N33" s="11"/>
      <c r="O33" s="9"/>
      <c r="P33" s="9"/>
      <c r="Q33" s="9"/>
      <c r="R33" s="9"/>
      <c r="S33" s="9"/>
      <c r="T33" s="9"/>
      <c r="U33" s="9"/>
    </row>
    <row r="34" spans="1:21" s="2" customFormat="1" ht="11.25" customHeight="1" x14ac:dyDescent="0.25">
      <c r="A34" s="9"/>
      <c r="B34" s="9"/>
      <c r="C34" s="57" t="s">
        <v>42</v>
      </c>
      <c r="D34" s="44">
        <v>-1914</v>
      </c>
      <c r="E34" s="44">
        <v>-7235</v>
      </c>
      <c r="F34" s="17"/>
      <c r="G34" s="17"/>
      <c r="H34" s="10"/>
      <c r="I34" s="10"/>
      <c r="J34" s="11"/>
      <c r="K34" s="11"/>
      <c r="L34" s="11"/>
      <c r="M34" s="11"/>
      <c r="N34" s="11"/>
      <c r="O34" s="9"/>
      <c r="P34" s="9"/>
      <c r="Q34" s="9"/>
      <c r="R34" s="9"/>
      <c r="S34" s="9"/>
      <c r="T34" s="9"/>
      <c r="U34" s="9"/>
    </row>
    <row r="35" spans="1:21" s="2" customFormat="1" ht="11.25" customHeight="1" x14ac:dyDescent="0.25">
      <c r="A35" s="9"/>
      <c r="B35" s="9"/>
      <c r="C35" s="54" t="s">
        <v>43</v>
      </c>
      <c r="D35" s="44">
        <f>SUM(D16:D34)</f>
        <v>-24318</v>
      </c>
      <c r="E35" s="44">
        <f>SUM(E16:E34)</f>
        <v>30226</v>
      </c>
      <c r="F35" s="17"/>
      <c r="G35" s="17"/>
      <c r="H35" s="10"/>
      <c r="I35" s="10"/>
      <c r="J35" s="11"/>
      <c r="K35" s="11"/>
      <c r="L35" s="11"/>
      <c r="M35" s="11"/>
      <c r="N35" s="11"/>
      <c r="O35" s="9"/>
      <c r="P35" s="9"/>
      <c r="Q35" s="9"/>
      <c r="R35" s="9"/>
      <c r="S35" s="9"/>
      <c r="T35" s="9"/>
      <c r="U35" s="9"/>
    </row>
    <row r="36" spans="1:21" s="2" customFormat="1" ht="11.25" customHeight="1" x14ac:dyDescent="0.25">
      <c r="A36" s="9"/>
      <c r="B36" s="9"/>
      <c r="C36" s="65" t="s">
        <v>44</v>
      </c>
      <c r="D36" s="46">
        <f>+D14+D35</f>
        <v>40722</v>
      </c>
      <c r="E36" s="46">
        <f>+E14+E35</f>
        <v>89143</v>
      </c>
      <c r="F36" s="17"/>
      <c r="G36" s="17"/>
      <c r="H36" s="10"/>
      <c r="I36" s="10"/>
      <c r="J36" s="11"/>
      <c r="K36" s="11"/>
      <c r="L36" s="11"/>
      <c r="M36" s="11"/>
      <c r="N36" s="11"/>
      <c r="O36" s="9"/>
      <c r="P36" s="9"/>
      <c r="Q36" s="9"/>
      <c r="R36" s="9"/>
      <c r="S36" s="9"/>
      <c r="T36" s="9"/>
      <c r="U36" s="9"/>
    </row>
    <row r="37" spans="1:21" s="2" customFormat="1" ht="11.25" customHeight="1" x14ac:dyDescent="0.25">
      <c r="A37" s="9"/>
      <c r="B37" s="9"/>
      <c r="C37" s="43" t="s">
        <v>45</v>
      </c>
      <c r="D37" s="23"/>
      <c r="E37" s="26"/>
      <c r="F37" s="17"/>
      <c r="G37" s="17"/>
      <c r="H37" s="10"/>
      <c r="I37" s="10"/>
      <c r="J37" s="11"/>
      <c r="K37" s="11"/>
      <c r="L37" s="11"/>
      <c r="M37" s="11"/>
      <c r="N37" s="11"/>
      <c r="O37" s="9"/>
      <c r="P37" s="9"/>
      <c r="Q37" s="9"/>
      <c r="R37" s="9"/>
      <c r="S37" s="9"/>
      <c r="T37" s="9"/>
      <c r="U37" s="9"/>
    </row>
    <row r="38" spans="1:21" s="2" customFormat="1" ht="11.25" customHeight="1" x14ac:dyDescent="0.25">
      <c r="A38" s="9"/>
      <c r="B38" s="9"/>
      <c r="C38" s="57" t="s">
        <v>46</v>
      </c>
      <c r="D38" s="44">
        <v>-11512</v>
      </c>
      <c r="E38" s="44">
        <v>-10122</v>
      </c>
      <c r="F38" s="17"/>
      <c r="G38" s="17"/>
      <c r="H38" s="10"/>
      <c r="I38" s="10"/>
      <c r="J38" s="11"/>
      <c r="K38" s="11"/>
      <c r="L38" s="11"/>
      <c r="M38" s="11"/>
      <c r="N38" s="11"/>
      <c r="O38" s="9"/>
      <c r="P38" s="9"/>
      <c r="Q38" s="9"/>
      <c r="R38" s="9"/>
      <c r="S38" s="9"/>
      <c r="T38" s="9"/>
      <c r="U38" s="9"/>
    </row>
    <row r="39" spans="1:21" s="2" customFormat="1" ht="11.25" customHeight="1" x14ac:dyDescent="0.25">
      <c r="A39" s="9"/>
      <c r="B39" s="9"/>
      <c r="C39" s="57" t="s">
        <v>47</v>
      </c>
      <c r="D39" s="44">
        <v>-7402</v>
      </c>
      <c r="E39" s="44">
        <v>-16030</v>
      </c>
      <c r="F39" s="17"/>
      <c r="G39" s="17"/>
      <c r="H39" s="10"/>
      <c r="I39" s="10"/>
      <c r="J39" s="11"/>
      <c r="K39" s="11"/>
      <c r="L39" s="11"/>
      <c r="M39" s="11"/>
      <c r="N39" s="11"/>
      <c r="O39" s="9"/>
      <c r="P39" s="9"/>
      <c r="Q39" s="9"/>
      <c r="R39" s="9"/>
      <c r="S39" s="9"/>
      <c r="T39" s="9"/>
      <c r="U39" s="9"/>
    </row>
    <row r="40" spans="1:21" s="7" customFormat="1" ht="11.25" customHeight="1" x14ac:dyDescent="0.25">
      <c r="A40" s="27"/>
      <c r="B40" s="27"/>
      <c r="C40" s="58" t="s">
        <v>48</v>
      </c>
      <c r="D40" s="44">
        <v>32</v>
      </c>
      <c r="E40" s="44">
        <v>821</v>
      </c>
      <c r="F40" s="28"/>
      <c r="G40" s="28"/>
      <c r="H40" s="29"/>
      <c r="I40" s="29"/>
      <c r="J40" s="30"/>
      <c r="K40" s="30"/>
      <c r="L40" s="30"/>
      <c r="M40" s="30"/>
      <c r="N40" s="30"/>
      <c r="O40" s="27"/>
      <c r="P40" s="27"/>
      <c r="Q40" s="27"/>
      <c r="R40" s="27"/>
      <c r="S40" s="27"/>
      <c r="T40" s="27"/>
      <c r="U40" s="27"/>
    </row>
    <row r="41" spans="1:21" s="7" customFormat="1" ht="11.25" customHeight="1" outlineLevel="1" x14ac:dyDescent="0.25">
      <c r="A41" s="27"/>
      <c r="B41" s="27"/>
      <c r="C41" s="59" t="s">
        <v>49</v>
      </c>
      <c r="D41" s="44">
        <v>163</v>
      </c>
      <c r="E41" s="44">
        <f>-1611+1742</f>
        <v>131</v>
      </c>
      <c r="F41" s="28"/>
      <c r="G41" s="28"/>
      <c r="H41" s="29"/>
      <c r="I41" s="29"/>
      <c r="J41" s="30"/>
      <c r="K41" s="30"/>
      <c r="L41" s="30"/>
      <c r="M41" s="30"/>
      <c r="N41" s="30"/>
      <c r="O41" s="27"/>
      <c r="P41" s="27"/>
      <c r="Q41" s="27"/>
      <c r="R41" s="27"/>
      <c r="S41" s="27"/>
      <c r="T41" s="27"/>
      <c r="U41" s="27"/>
    </row>
    <row r="42" spans="1:21" s="7" customFormat="1" ht="11.25" customHeight="1" outlineLevel="1" x14ac:dyDescent="0.25">
      <c r="A42" s="27"/>
      <c r="B42" s="27"/>
      <c r="C42" s="59" t="s">
        <v>50</v>
      </c>
      <c r="D42" s="44">
        <v>0</v>
      </c>
      <c r="E42" s="44">
        <v>-1742</v>
      </c>
      <c r="F42" s="28"/>
      <c r="G42" s="28"/>
      <c r="H42" s="29"/>
      <c r="I42" s="29"/>
      <c r="J42" s="30"/>
      <c r="K42" s="30"/>
      <c r="L42" s="30"/>
      <c r="M42" s="30"/>
      <c r="N42" s="30"/>
      <c r="O42" s="27"/>
      <c r="P42" s="27"/>
      <c r="Q42" s="27"/>
      <c r="R42" s="27"/>
      <c r="S42" s="27"/>
      <c r="T42" s="27"/>
      <c r="U42" s="27"/>
    </row>
    <row r="43" spans="1:21" s="7" customFormat="1" ht="11.25" hidden="1" customHeight="1" outlineLevel="1" x14ac:dyDescent="0.25">
      <c r="A43" s="27"/>
      <c r="B43" s="27"/>
      <c r="C43" s="59" t="s">
        <v>51</v>
      </c>
      <c r="D43" s="44">
        <v>0</v>
      </c>
      <c r="E43" s="44">
        <v>0</v>
      </c>
      <c r="F43" s="28"/>
      <c r="G43" s="28"/>
      <c r="H43" s="29"/>
      <c r="I43" s="29"/>
      <c r="J43" s="30"/>
      <c r="K43" s="30"/>
      <c r="L43" s="30"/>
      <c r="M43" s="30"/>
      <c r="N43" s="30"/>
      <c r="O43" s="27"/>
      <c r="P43" s="27"/>
      <c r="Q43" s="27"/>
      <c r="R43" s="27"/>
      <c r="S43" s="27"/>
      <c r="T43" s="27"/>
      <c r="U43" s="27"/>
    </row>
    <row r="44" spans="1:21" s="7" customFormat="1" ht="11.25" customHeight="1" x14ac:dyDescent="0.25">
      <c r="A44" s="27"/>
      <c r="B44" s="27"/>
      <c r="C44" s="59" t="s">
        <v>52</v>
      </c>
      <c r="D44" s="44">
        <v>0</v>
      </c>
      <c r="E44" s="44">
        <v>841</v>
      </c>
      <c r="F44" s="28"/>
      <c r="G44" s="28"/>
      <c r="H44" s="29"/>
      <c r="I44" s="29"/>
      <c r="J44" s="30"/>
      <c r="K44" s="30"/>
      <c r="L44" s="30"/>
      <c r="M44" s="30"/>
      <c r="N44" s="30"/>
      <c r="O44" s="27"/>
      <c r="P44" s="27"/>
      <c r="Q44" s="27"/>
      <c r="R44" s="27"/>
      <c r="S44" s="27"/>
      <c r="T44" s="27"/>
      <c r="U44" s="27"/>
    </row>
    <row r="45" spans="1:21" s="7" customFormat="1" ht="11.25" hidden="1" customHeight="1" outlineLevel="1" x14ac:dyDescent="0.25">
      <c r="A45" s="27"/>
      <c r="B45" s="27"/>
      <c r="C45" s="59" t="s">
        <v>53</v>
      </c>
      <c r="D45" s="44">
        <v>0</v>
      </c>
      <c r="E45" s="44">
        <v>0</v>
      </c>
      <c r="F45" s="28"/>
      <c r="G45" s="28"/>
      <c r="H45" s="29"/>
      <c r="I45" s="29"/>
      <c r="J45" s="30"/>
      <c r="K45" s="30"/>
      <c r="L45" s="30"/>
      <c r="M45" s="30"/>
      <c r="N45" s="30"/>
      <c r="O45" s="27"/>
      <c r="P45" s="27"/>
      <c r="Q45" s="27"/>
      <c r="R45" s="27"/>
      <c r="S45" s="27"/>
      <c r="T45" s="27"/>
      <c r="U45" s="27"/>
    </row>
    <row r="46" spans="1:21" s="7" customFormat="1" ht="11.25" customHeight="1" outlineLevel="1" x14ac:dyDescent="0.25">
      <c r="A46" s="27"/>
      <c r="B46" s="27"/>
      <c r="C46" s="59" t="s">
        <v>54</v>
      </c>
      <c r="D46" s="44">
        <v>0</v>
      </c>
      <c r="E46" s="44">
        <v>-96779</v>
      </c>
      <c r="F46" s="28"/>
      <c r="G46" s="28"/>
      <c r="H46" s="29"/>
      <c r="I46" s="29"/>
      <c r="J46" s="30"/>
      <c r="K46" s="30"/>
      <c r="L46" s="30"/>
      <c r="M46" s="30"/>
      <c r="N46" s="30"/>
      <c r="O46" s="27"/>
      <c r="P46" s="27"/>
      <c r="Q46" s="27"/>
      <c r="R46" s="27"/>
      <c r="S46" s="27"/>
      <c r="T46" s="27"/>
      <c r="U46" s="27"/>
    </row>
    <row r="47" spans="1:21" s="2" customFormat="1" ht="11.25" hidden="1" customHeight="1" x14ac:dyDescent="0.25">
      <c r="A47" s="9"/>
      <c r="B47" s="9"/>
      <c r="C47" s="55" t="s">
        <v>55</v>
      </c>
      <c r="D47" s="44">
        <v>0</v>
      </c>
      <c r="E47" s="44">
        <v>0</v>
      </c>
      <c r="F47" s="17"/>
      <c r="G47" s="17"/>
      <c r="H47" s="10"/>
      <c r="I47" s="10"/>
      <c r="J47" s="11"/>
      <c r="K47" s="11"/>
      <c r="L47" s="11"/>
      <c r="M47" s="11"/>
      <c r="N47" s="11"/>
      <c r="O47" s="9"/>
      <c r="P47" s="9"/>
      <c r="Q47" s="9"/>
      <c r="R47" s="9"/>
      <c r="S47" s="9"/>
      <c r="T47" s="9"/>
      <c r="U47" s="9"/>
    </row>
    <row r="48" spans="1:21" s="5" customFormat="1" ht="11.25" customHeight="1" x14ac:dyDescent="0.25">
      <c r="A48" s="31"/>
      <c r="B48" s="31"/>
      <c r="C48" s="65" t="s">
        <v>56</v>
      </c>
      <c r="D48" s="46">
        <f>SUM(D38:D47)</f>
        <v>-18719</v>
      </c>
      <c r="E48" s="46">
        <f>SUM(E38:E47)</f>
        <v>-122880</v>
      </c>
      <c r="F48" s="17"/>
      <c r="G48" s="17"/>
      <c r="H48" s="32"/>
      <c r="I48" s="32"/>
      <c r="J48" s="33"/>
      <c r="K48" s="33"/>
      <c r="L48" s="33"/>
      <c r="M48" s="33"/>
      <c r="N48" s="33"/>
      <c r="O48" s="31"/>
      <c r="P48" s="31"/>
      <c r="Q48" s="31"/>
      <c r="R48" s="31"/>
      <c r="S48" s="31"/>
      <c r="T48" s="31"/>
      <c r="U48" s="31"/>
    </row>
    <row r="49" spans="1:21" s="2" customFormat="1" ht="11.25" customHeight="1" x14ac:dyDescent="0.25">
      <c r="A49" s="9"/>
      <c r="B49" s="9"/>
      <c r="C49" s="63" t="s">
        <v>57</v>
      </c>
      <c r="D49" s="64"/>
      <c r="E49" s="64"/>
      <c r="F49" s="17"/>
      <c r="G49" s="17"/>
      <c r="H49" s="10"/>
      <c r="I49" s="10"/>
      <c r="J49" s="11"/>
      <c r="K49" s="11"/>
      <c r="L49" s="11"/>
      <c r="M49" s="11"/>
      <c r="N49" s="11"/>
      <c r="O49" s="9"/>
      <c r="P49" s="9"/>
      <c r="Q49" s="9"/>
      <c r="R49" s="9"/>
      <c r="S49" s="9"/>
      <c r="T49" s="9"/>
      <c r="U49" s="9"/>
    </row>
    <row r="50" spans="1:21" s="2" customFormat="1" ht="11.25" customHeight="1" x14ac:dyDescent="0.25">
      <c r="A50" s="9"/>
      <c r="B50" s="9"/>
      <c r="C50" s="62" t="s">
        <v>58</v>
      </c>
      <c r="D50" s="44">
        <v>154</v>
      </c>
      <c r="E50" s="44">
        <v>-207</v>
      </c>
      <c r="F50" s="17"/>
      <c r="G50" s="17"/>
      <c r="H50" s="10"/>
      <c r="I50" s="10"/>
      <c r="J50" s="11"/>
      <c r="K50" s="11"/>
      <c r="L50" s="11"/>
      <c r="M50" s="11"/>
      <c r="N50" s="11"/>
      <c r="O50" s="9"/>
      <c r="P50" s="9"/>
      <c r="Q50" s="9"/>
      <c r="R50" s="9"/>
      <c r="S50" s="9"/>
      <c r="T50" s="9"/>
      <c r="U50" s="9"/>
    </row>
    <row r="51" spans="1:21" s="2" customFormat="1" ht="11.25" hidden="1" customHeight="1" x14ac:dyDescent="0.25">
      <c r="A51" s="9"/>
      <c r="B51" s="9"/>
      <c r="C51" s="57" t="s">
        <v>59</v>
      </c>
      <c r="D51" s="44">
        <v>0</v>
      </c>
      <c r="E51" s="44">
        <v>0</v>
      </c>
      <c r="F51" s="17"/>
      <c r="G51" s="17"/>
      <c r="H51" s="10"/>
      <c r="I51" s="10"/>
      <c r="J51" s="11"/>
      <c r="K51" s="11"/>
      <c r="L51" s="11"/>
      <c r="M51" s="11"/>
      <c r="N51" s="11"/>
      <c r="O51" s="9"/>
      <c r="P51" s="9"/>
      <c r="Q51" s="9"/>
      <c r="R51" s="9"/>
      <c r="S51" s="9"/>
      <c r="T51" s="9"/>
      <c r="U51" s="9"/>
    </row>
    <row r="52" spans="1:21" s="2" customFormat="1" ht="11.25" customHeight="1" x14ac:dyDescent="0.25">
      <c r="A52" s="9"/>
      <c r="B52" s="9"/>
      <c r="C52" s="57" t="s">
        <v>60</v>
      </c>
      <c r="D52" s="44">
        <v>-48111</v>
      </c>
      <c r="E52" s="44">
        <v>93158</v>
      </c>
      <c r="F52" s="17"/>
      <c r="G52" s="17"/>
      <c r="H52" s="10"/>
      <c r="I52" s="10"/>
      <c r="J52" s="11"/>
      <c r="K52" s="11"/>
      <c r="L52" s="11"/>
      <c r="M52" s="11"/>
      <c r="N52" s="11"/>
      <c r="O52" s="9"/>
      <c r="P52" s="9"/>
      <c r="Q52" s="9"/>
      <c r="R52" s="9"/>
      <c r="S52" s="9"/>
      <c r="T52" s="9"/>
      <c r="U52" s="9"/>
    </row>
    <row r="53" spans="1:21" s="6" customFormat="1" ht="11.25" customHeight="1" x14ac:dyDescent="0.25">
      <c r="A53" s="9"/>
      <c r="B53" s="9"/>
      <c r="C53" s="57" t="s">
        <v>61</v>
      </c>
      <c r="D53" s="44">
        <v>26163</v>
      </c>
      <c r="E53" s="44">
        <v>-163</v>
      </c>
      <c r="F53" s="17"/>
      <c r="G53" s="17"/>
      <c r="H53" s="10"/>
      <c r="I53" s="10"/>
      <c r="J53" s="11"/>
      <c r="K53" s="11"/>
      <c r="L53" s="11"/>
      <c r="M53" s="11"/>
      <c r="N53" s="11"/>
      <c r="O53" s="9"/>
      <c r="P53" s="9"/>
      <c r="Q53" s="9"/>
      <c r="R53" s="9"/>
      <c r="S53" s="9"/>
      <c r="T53" s="9"/>
      <c r="U53" s="9"/>
    </row>
    <row r="54" spans="1:21" s="6" customFormat="1" ht="11.25" customHeight="1" x14ac:dyDescent="0.25">
      <c r="A54" s="9"/>
      <c r="B54" s="9"/>
      <c r="C54" s="57" t="s">
        <v>62</v>
      </c>
      <c r="D54" s="44">
        <v>-7513</v>
      </c>
      <c r="E54" s="44">
        <v>-6501</v>
      </c>
      <c r="F54" s="17"/>
      <c r="G54" s="17"/>
      <c r="H54" s="10"/>
      <c r="I54" s="10"/>
      <c r="J54" s="11"/>
      <c r="K54" s="11"/>
      <c r="L54" s="11"/>
      <c r="M54" s="11"/>
      <c r="N54" s="11"/>
      <c r="O54" s="9"/>
      <c r="P54" s="9"/>
      <c r="Q54" s="9"/>
      <c r="R54" s="9"/>
      <c r="S54" s="9"/>
      <c r="T54" s="9"/>
      <c r="U54" s="9"/>
    </row>
    <row r="55" spans="1:21" s="6" customFormat="1" ht="11.25" customHeight="1" outlineLevel="1" x14ac:dyDescent="0.25">
      <c r="A55" s="9"/>
      <c r="B55" s="9"/>
      <c r="C55" s="57" t="s">
        <v>63</v>
      </c>
      <c r="D55" s="44">
        <v>0</v>
      </c>
      <c r="E55" s="44">
        <v>-49192</v>
      </c>
      <c r="F55" s="17"/>
      <c r="G55" s="17"/>
      <c r="H55" s="10"/>
      <c r="I55" s="10"/>
      <c r="J55" s="11"/>
      <c r="K55" s="11"/>
      <c r="L55" s="11"/>
      <c r="M55" s="11"/>
      <c r="N55" s="11"/>
      <c r="O55" s="9"/>
      <c r="P55" s="9"/>
      <c r="Q55" s="9"/>
      <c r="R55" s="9"/>
      <c r="S55" s="9"/>
      <c r="T55" s="9"/>
      <c r="U55" s="9"/>
    </row>
    <row r="56" spans="1:21" s="6" customFormat="1" ht="11.25" hidden="1" customHeight="1" x14ac:dyDescent="0.25">
      <c r="A56" s="9"/>
      <c r="B56" s="9"/>
      <c r="C56" s="57" t="s">
        <v>64</v>
      </c>
      <c r="D56" s="44">
        <v>0</v>
      </c>
      <c r="E56" s="44">
        <v>0</v>
      </c>
      <c r="F56" s="17"/>
      <c r="G56" s="17"/>
      <c r="H56" s="10"/>
      <c r="I56" s="10"/>
      <c r="J56" s="11"/>
      <c r="K56" s="11"/>
      <c r="L56" s="11"/>
      <c r="M56" s="11"/>
      <c r="N56" s="11"/>
      <c r="O56" s="9"/>
      <c r="P56" s="9"/>
      <c r="Q56" s="9"/>
      <c r="R56" s="9"/>
      <c r="S56" s="9"/>
      <c r="T56" s="9"/>
      <c r="U56" s="9"/>
    </row>
    <row r="57" spans="1:21" s="6" customFormat="1" ht="11.25" hidden="1" customHeight="1" outlineLevel="1" x14ac:dyDescent="0.25">
      <c r="A57" s="9"/>
      <c r="B57" s="9"/>
      <c r="C57" s="24" t="s">
        <v>65</v>
      </c>
      <c r="D57" s="44">
        <v>0</v>
      </c>
      <c r="E57" s="44">
        <v>0</v>
      </c>
      <c r="F57" s="17"/>
      <c r="G57" s="17"/>
      <c r="H57" s="10"/>
      <c r="I57" s="10"/>
      <c r="J57" s="11"/>
      <c r="K57" s="11"/>
      <c r="L57" s="11"/>
      <c r="M57" s="11"/>
      <c r="N57" s="11"/>
      <c r="O57" s="9"/>
      <c r="P57" s="9"/>
      <c r="Q57" s="9"/>
      <c r="R57" s="9"/>
      <c r="S57" s="9"/>
      <c r="T57" s="9"/>
      <c r="U57" s="9"/>
    </row>
    <row r="58" spans="1:21" s="2" customFormat="1" ht="11.25" hidden="1" customHeight="1" outlineLevel="1" x14ac:dyDescent="0.25">
      <c r="A58" s="9"/>
      <c r="B58" s="9"/>
      <c r="C58" s="22" t="s">
        <v>66</v>
      </c>
      <c r="D58" s="44">
        <v>0</v>
      </c>
      <c r="E58" s="44">
        <v>0</v>
      </c>
      <c r="F58" s="17"/>
      <c r="G58" s="17"/>
      <c r="H58" s="10"/>
      <c r="I58" s="10"/>
      <c r="J58" s="11"/>
      <c r="K58" s="11"/>
      <c r="L58" s="11"/>
      <c r="M58" s="11"/>
      <c r="N58" s="11"/>
      <c r="O58" s="9"/>
      <c r="P58" s="9"/>
      <c r="Q58" s="9"/>
      <c r="R58" s="9"/>
      <c r="S58" s="9"/>
      <c r="T58" s="9"/>
      <c r="U58" s="9"/>
    </row>
    <row r="59" spans="1:21" s="5" customFormat="1" ht="11.25" customHeight="1" collapsed="1" x14ac:dyDescent="0.25">
      <c r="A59" s="31"/>
      <c r="B59" s="31"/>
      <c r="C59" s="65" t="s">
        <v>67</v>
      </c>
      <c r="D59" s="46">
        <f>SUM(D50:D58)</f>
        <v>-29307</v>
      </c>
      <c r="E59" s="46">
        <f>SUM(E50:E58)</f>
        <v>37095</v>
      </c>
      <c r="F59" s="34"/>
      <c r="G59" s="34"/>
      <c r="H59" s="32"/>
      <c r="I59" s="32"/>
      <c r="J59" s="33"/>
      <c r="K59" s="33"/>
      <c r="L59" s="33"/>
      <c r="M59" s="33"/>
      <c r="N59" s="33"/>
      <c r="O59" s="31"/>
      <c r="P59" s="31"/>
      <c r="Q59" s="31"/>
      <c r="R59" s="31"/>
      <c r="S59" s="31"/>
      <c r="T59" s="31"/>
      <c r="U59" s="31"/>
    </row>
    <row r="60" spans="1:21" s="2" customFormat="1" ht="11.25" customHeight="1" x14ac:dyDescent="0.25">
      <c r="A60" s="9"/>
      <c r="B60" s="9"/>
      <c r="C60" s="25"/>
      <c r="D60" s="23"/>
      <c r="E60" s="26"/>
      <c r="F60" s="17"/>
      <c r="G60" s="17"/>
      <c r="H60" s="10"/>
      <c r="I60" s="10"/>
      <c r="J60" s="11"/>
      <c r="K60" s="11"/>
      <c r="L60" s="11"/>
      <c r="M60" s="11"/>
      <c r="N60" s="11"/>
      <c r="O60" s="9"/>
      <c r="P60" s="9"/>
      <c r="Q60" s="9"/>
      <c r="R60" s="9"/>
      <c r="S60" s="9"/>
      <c r="T60" s="9"/>
      <c r="U60" s="9"/>
    </row>
    <row r="61" spans="1:21" s="2" customFormat="1" ht="11.25" hidden="1" customHeight="1" outlineLevel="1" x14ac:dyDescent="0.25">
      <c r="A61" s="9"/>
      <c r="B61" s="9"/>
      <c r="C61" s="35" t="s">
        <v>68</v>
      </c>
      <c r="D61" s="45">
        <f>SUM(D36,D48,D59)</f>
        <v>-7304</v>
      </c>
      <c r="E61" s="45">
        <f>SUM(E36,E48,E59)</f>
        <v>3358</v>
      </c>
      <c r="F61" s="17"/>
      <c r="G61" s="17"/>
      <c r="H61" s="10"/>
      <c r="I61" s="10"/>
      <c r="J61" s="11"/>
      <c r="K61" s="11"/>
      <c r="L61" s="11"/>
      <c r="M61" s="11"/>
      <c r="N61" s="11"/>
      <c r="O61" s="9"/>
      <c r="P61" s="9"/>
      <c r="Q61" s="9"/>
      <c r="R61" s="9"/>
      <c r="S61" s="9"/>
      <c r="T61" s="9"/>
      <c r="U61" s="9"/>
    </row>
    <row r="62" spans="1:21" s="2" customFormat="1" ht="11.25" customHeight="1" collapsed="1" x14ac:dyDescent="0.25">
      <c r="A62" s="9"/>
      <c r="B62" s="9"/>
      <c r="C62" s="24" t="s">
        <v>69</v>
      </c>
      <c r="D62" s="44">
        <v>-388</v>
      </c>
      <c r="E62" s="44">
        <v>394</v>
      </c>
      <c r="F62" s="17"/>
      <c r="G62" s="17"/>
      <c r="H62" s="10"/>
      <c r="I62" s="10"/>
      <c r="J62" s="11"/>
      <c r="K62" s="11"/>
      <c r="L62" s="11"/>
      <c r="M62" s="11"/>
      <c r="N62" s="11"/>
      <c r="O62" s="9"/>
      <c r="P62" s="9"/>
      <c r="Q62" s="9"/>
      <c r="R62" s="9"/>
      <c r="S62" s="9"/>
      <c r="T62" s="9"/>
      <c r="U62" s="9"/>
    </row>
    <row r="63" spans="1:21" s="6" customFormat="1" ht="11.25" hidden="1" customHeight="1" outlineLevel="1" x14ac:dyDescent="0.25">
      <c r="A63" s="9"/>
      <c r="B63" s="9"/>
      <c r="C63" s="24" t="s">
        <v>70</v>
      </c>
      <c r="D63" s="44">
        <v>0</v>
      </c>
      <c r="E63" s="44">
        <v>0</v>
      </c>
      <c r="F63" s="17"/>
      <c r="G63" s="17"/>
      <c r="H63" s="10"/>
      <c r="I63" s="10"/>
      <c r="J63" s="11"/>
      <c r="K63" s="11"/>
      <c r="L63" s="11"/>
      <c r="M63" s="11"/>
      <c r="N63" s="11"/>
      <c r="O63" s="9"/>
      <c r="P63" s="9"/>
      <c r="Q63" s="9"/>
      <c r="R63" s="9"/>
      <c r="S63" s="9"/>
      <c r="T63" s="9"/>
      <c r="U63" s="9"/>
    </row>
    <row r="64" spans="1:21" s="6" customFormat="1" ht="11.25" customHeight="1" collapsed="1" x14ac:dyDescent="0.25">
      <c r="A64" s="9"/>
      <c r="B64" s="9"/>
      <c r="C64" s="66" t="s">
        <v>71</v>
      </c>
      <c r="D64" s="45">
        <f>SUM(D36,D48,D59,D62,D63)</f>
        <v>-7692</v>
      </c>
      <c r="E64" s="45">
        <f>SUM(E36,E48,E59,E62,E63)</f>
        <v>3752</v>
      </c>
      <c r="F64" s="17"/>
      <c r="G64" s="17"/>
      <c r="H64" s="10"/>
      <c r="I64" s="10"/>
      <c r="J64" s="11"/>
      <c r="K64" s="11"/>
      <c r="L64" s="11"/>
      <c r="M64" s="11"/>
      <c r="N64" s="11"/>
      <c r="O64" s="9"/>
      <c r="P64" s="9"/>
      <c r="Q64" s="9"/>
      <c r="R64" s="9"/>
      <c r="S64" s="9"/>
      <c r="T64" s="9"/>
      <c r="U64" s="9"/>
    </row>
    <row r="65" spans="1:21" s="2" customFormat="1" ht="11.25" customHeight="1" x14ac:dyDescent="0.25">
      <c r="A65" s="9"/>
      <c r="B65" s="9"/>
      <c r="C65" s="22" t="s">
        <v>72</v>
      </c>
      <c r="D65" s="44">
        <v>22639</v>
      </c>
      <c r="E65" s="44">
        <v>6678</v>
      </c>
      <c r="F65" s="17"/>
      <c r="G65" s="17"/>
      <c r="H65" s="10"/>
      <c r="I65" s="10"/>
      <c r="J65" s="11"/>
      <c r="K65" s="11"/>
      <c r="L65" s="11"/>
      <c r="M65" s="11"/>
      <c r="N65" s="11"/>
      <c r="O65" s="9"/>
      <c r="P65" s="9"/>
      <c r="Q65" s="9"/>
      <c r="R65" s="9"/>
      <c r="S65" s="9"/>
      <c r="T65" s="9"/>
      <c r="U65" s="9"/>
    </row>
    <row r="66" spans="1:21" s="5" customFormat="1" ht="11.25" customHeight="1" x14ac:dyDescent="0.25">
      <c r="A66" s="31"/>
      <c r="B66" s="31"/>
      <c r="C66" s="67" t="s">
        <v>73</v>
      </c>
      <c r="D66" s="46">
        <f>SUM(D64:D65)</f>
        <v>14947</v>
      </c>
      <c r="E66" s="46">
        <f>SUM(E64:E65)</f>
        <v>10430</v>
      </c>
      <c r="F66" s="34"/>
      <c r="G66" s="34"/>
      <c r="H66" s="10"/>
      <c r="I66" s="32"/>
      <c r="J66" s="33"/>
      <c r="K66" s="33"/>
      <c r="L66" s="33"/>
      <c r="M66" s="33"/>
      <c r="N66" s="33"/>
      <c r="O66" s="31"/>
      <c r="P66" s="31"/>
      <c r="Q66" s="31"/>
      <c r="R66" s="31"/>
      <c r="S66" s="31"/>
      <c r="T66" s="31"/>
      <c r="U66" s="31"/>
    </row>
    <row r="67" spans="1:21" s="2" customFormat="1" ht="11.25" customHeight="1" x14ac:dyDescent="0.2">
      <c r="A67" s="9"/>
      <c r="B67" s="9"/>
      <c r="C67" s="36"/>
      <c r="D67" s="37"/>
      <c r="E67" s="37"/>
      <c r="F67" s="9"/>
      <c r="G67" s="9"/>
      <c r="H67" s="10"/>
      <c r="I67" s="10"/>
      <c r="J67" s="11"/>
      <c r="K67" s="11"/>
      <c r="L67" s="11"/>
      <c r="M67" s="11"/>
      <c r="N67" s="11"/>
      <c r="O67" s="9"/>
      <c r="P67" s="9"/>
      <c r="Q67" s="9"/>
      <c r="R67" s="9"/>
      <c r="S67" s="9"/>
      <c r="T67" s="9"/>
      <c r="U67" s="9"/>
    </row>
    <row r="68" spans="1:21" s="2" customFormat="1" ht="11.25" customHeight="1" x14ac:dyDescent="0.2">
      <c r="A68" s="9"/>
      <c r="B68" s="9"/>
      <c r="C68" s="60" t="s">
        <v>74</v>
      </c>
      <c r="D68" s="38"/>
      <c r="E68" s="37"/>
      <c r="F68" s="9"/>
      <c r="G68" s="9"/>
      <c r="H68" s="10"/>
      <c r="I68" s="10"/>
      <c r="J68" s="11"/>
      <c r="K68" s="11"/>
      <c r="L68" s="11"/>
      <c r="M68" s="11"/>
      <c r="N68" s="11"/>
      <c r="O68" s="9"/>
      <c r="P68" s="9"/>
      <c r="Q68" s="9"/>
      <c r="R68" s="9"/>
      <c r="S68" s="9"/>
      <c r="T68" s="9"/>
      <c r="U68" s="9"/>
    </row>
    <row r="69" spans="1:21" s="2" customFormat="1" ht="11.25" customHeight="1" x14ac:dyDescent="0.2">
      <c r="A69" s="9"/>
      <c r="B69" s="9"/>
      <c r="C69" s="39"/>
      <c r="D69" s="37"/>
      <c r="E69" s="37"/>
      <c r="F69" s="9"/>
      <c r="G69" s="9"/>
      <c r="H69" s="10"/>
      <c r="I69" s="10"/>
      <c r="J69" s="11"/>
      <c r="K69" s="11"/>
      <c r="L69" s="11"/>
      <c r="M69" s="11"/>
      <c r="N69" s="11"/>
      <c r="O69" s="9"/>
      <c r="P69" s="9"/>
      <c r="Q69" s="9"/>
      <c r="R69" s="9"/>
      <c r="S69" s="9"/>
      <c r="T69" s="9"/>
      <c r="U69" s="9"/>
    </row>
    <row r="70" spans="1:21" x14ac:dyDescent="0.2">
      <c r="A70" s="9"/>
      <c r="B70" s="9"/>
      <c r="C70" s="40"/>
      <c r="D70" s="41"/>
      <c r="E70" s="41"/>
      <c r="F70" s="9"/>
      <c r="G70" s="9"/>
      <c r="H70" s="10"/>
      <c r="I70" s="10"/>
      <c r="J70" s="11"/>
      <c r="K70" s="11"/>
      <c r="L70" s="11"/>
      <c r="M70" s="11"/>
      <c r="N70" s="11"/>
      <c r="O70" s="9"/>
      <c r="P70" s="9"/>
      <c r="Q70" s="9"/>
      <c r="R70" s="9"/>
      <c r="S70" s="9"/>
      <c r="T70" s="9"/>
      <c r="U70" s="9"/>
    </row>
    <row r="71" spans="1:21" x14ac:dyDescent="0.2">
      <c r="A71" s="9"/>
      <c r="B71" s="9"/>
      <c r="C71" s="11"/>
      <c r="D71" s="11"/>
      <c r="E71" s="11"/>
      <c r="F71" s="9"/>
      <c r="G71" s="9"/>
      <c r="H71" s="10"/>
      <c r="I71" s="10"/>
      <c r="J71" s="11"/>
      <c r="K71" s="11"/>
      <c r="L71" s="11"/>
      <c r="M71" s="11"/>
      <c r="N71" s="11"/>
      <c r="O71" s="9"/>
      <c r="P71" s="9"/>
      <c r="Q71" s="9"/>
      <c r="R71" s="9"/>
      <c r="S71" s="9"/>
      <c r="T71" s="9"/>
      <c r="U71" s="9"/>
    </row>
    <row r="72" spans="1:21" x14ac:dyDescent="0.2">
      <c r="A72" s="9"/>
      <c r="B72" s="9"/>
      <c r="C72" s="11"/>
      <c r="D72" s="11"/>
      <c r="E72" s="11"/>
      <c r="F72" s="9"/>
      <c r="G72" s="9"/>
      <c r="H72" s="10"/>
      <c r="I72" s="10"/>
      <c r="J72" s="11"/>
      <c r="K72" s="11"/>
      <c r="L72" s="11"/>
      <c r="M72" s="11"/>
      <c r="N72" s="11"/>
      <c r="O72" s="9"/>
      <c r="P72" s="9"/>
      <c r="Q72" s="9"/>
      <c r="R72" s="9"/>
      <c r="S72" s="9"/>
      <c r="T72" s="9"/>
      <c r="U72" s="9"/>
    </row>
    <row r="73" spans="1:21" x14ac:dyDescent="0.2">
      <c r="A73" s="9"/>
      <c r="B73" s="9"/>
      <c r="C73" s="11"/>
      <c r="D73" s="11"/>
      <c r="E73" s="11"/>
      <c r="F73" s="9"/>
      <c r="G73" s="9"/>
      <c r="H73" s="10"/>
      <c r="I73" s="10"/>
      <c r="J73" s="11"/>
      <c r="K73" s="11"/>
      <c r="L73" s="11"/>
      <c r="M73" s="11"/>
      <c r="N73" s="11"/>
      <c r="O73" s="9"/>
      <c r="P73" s="9"/>
      <c r="Q73" s="9"/>
      <c r="R73" s="9"/>
      <c r="S73" s="9"/>
      <c r="T73" s="9"/>
      <c r="U73" s="9"/>
    </row>
  </sheetData>
  <phoneticPr fontId="0" type="noConversion"/>
  <pageMargins left="0.78740157499999996" right="0.78740157499999996" top="0.984251969" bottom="0.984251969" header="0.4921259845" footer="0.4921259845"/>
  <pageSetup paperSize="9" scale="83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2:B15"/>
  <sheetViews>
    <sheetView workbookViewId="0"/>
  </sheetViews>
  <sheetFormatPr baseColWidth="10" defaultColWidth="9.140625" defaultRowHeight="12.75" x14ac:dyDescent="0.2"/>
  <sheetData>
    <row r="2" spans="1:2" x14ac:dyDescent="0.2">
      <c r="A2" s="8" t="s">
        <v>75</v>
      </c>
      <c r="B2" s="8" t="s">
        <v>76</v>
      </c>
    </row>
    <row r="3" spans="1:2" x14ac:dyDescent="0.2">
      <c r="A3" s="8" t="s">
        <v>77</v>
      </c>
      <c r="B3" s="8" t="s">
        <v>78</v>
      </c>
    </row>
    <row r="4" spans="1:2" x14ac:dyDescent="0.2">
      <c r="A4" s="8" t="s">
        <v>79</v>
      </c>
      <c r="B4" s="8" t="s">
        <v>80</v>
      </c>
    </row>
    <row r="5" spans="1:2" x14ac:dyDescent="0.2">
      <c r="A5" s="8" t="s">
        <v>81</v>
      </c>
      <c r="B5" s="8" t="s">
        <v>82</v>
      </c>
    </row>
    <row r="6" spans="1:2" x14ac:dyDescent="0.2">
      <c r="A6" s="8" t="s">
        <v>83</v>
      </c>
      <c r="B6" s="8" t="s">
        <v>84</v>
      </c>
    </row>
    <row r="7" spans="1:2" x14ac:dyDescent="0.2">
      <c r="A7" s="8" t="s">
        <v>85</v>
      </c>
      <c r="B7" s="8" t="s">
        <v>86</v>
      </c>
    </row>
    <row r="8" spans="1:2" x14ac:dyDescent="0.2">
      <c r="A8" s="8" t="s">
        <v>87</v>
      </c>
      <c r="B8" s="8" t="s">
        <v>88</v>
      </c>
    </row>
    <row r="9" spans="1:2" x14ac:dyDescent="0.2">
      <c r="A9" s="8" t="s">
        <v>89</v>
      </c>
      <c r="B9" s="8" t="s">
        <v>90</v>
      </c>
    </row>
    <row r="10" spans="1:2" x14ac:dyDescent="0.2">
      <c r="A10" s="8" t="s">
        <v>91</v>
      </c>
      <c r="B10" s="8" t="s">
        <v>92</v>
      </c>
    </row>
    <row r="11" spans="1:2" x14ac:dyDescent="0.2">
      <c r="A11" s="8" t="s">
        <v>93</v>
      </c>
      <c r="B11" s="8" t="s">
        <v>94</v>
      </c>
    </row>
    <row r="12" spans="1:2" x14ac:dyDescent="0.2">
      <c r="A12" s="8" t="s">
        <v>95</v>
      </c>
      <c r="B12" s="8" t="s">
        <v>80</v>
      </c>
    </row>
    <row r="13" spans="1:2" x14ac:dyDescent="0.2">
      <c r="A13" s="8" t="s">
        <v>96</v>
      </c>
      <c r="B13" s="8" t="s">
        <v>78</v>
      </c>
    </row>
    <row r="14" spans="1:2" x14ac:dyDescent="0.2">
      <c r="A14" s="8" t="s">
        <v>97</v>
      </c>
      <c r="B14" s="8" t="s">
        <v>78</v>
      </c>
    </row>
    <row r="15" spans="1:2" x14ac:dyDescent="0.2">
      <c r="A15" s="8" t="s">
        <v>98</v>
      </c>
      <c r="B15" s="8" t="s">
        <v>99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10</vt:i4>
      </vt:variant>
    </vt:vector>
  </HeadingPairs>
  <TitlesOfParts>
    <vt:vector size="11" baseType="lpstr">
      <vt:lpstr>Kapitalflussrechnung</vt:lpstr>
      <vt:lpstr>autofit_1</vt:lpstr>
      <vt:lpstr>Kapitalflussrechnung!Druckbereich</vt:lpstr>
      <vt:lpstr>name_1</vt:lpstr>
      <vt:lpstr>outarea</vt:lpstr>
      <vt:lpstr>sn_duedate</vt:lpstr>
      <vt:lpstr>sn_prevyear</vt:lpstr>
      <vt:lpstr>sn_year</vt:lpstr>
      <vt:lpstr>SNVR_JahresbeginnStand</vt:lpstr>
      <vt:lpstr>value_1_PAKTUELLEPERIODEGUV03</vt:lpstr>
      <vt:lpstr>value_1_PVORJAHRESPERIODEGUV03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DE-54314</dc:creator>
  <cp:lastModifiedBy>Pfeil, Mandy</cp:lastModifiedBy>
  <cp:lastPrinted>2020-04-16T08:50:18Z</cp:lastPrinted>
  <dcterms:created xsi:type="dcterms:W3CDTF">2007-09-12T18:34:34Z</dcterms:created>
  <dcterms:modified xsi:type="dcterms:W3CDTF">2020-04-22T11:54:32Z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